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04" activeTab="6"/>
  </bookViews>
  <sheets>
    <sheet name="Инструкция" sheetId="1" r:id="rId1"/>
    <sheet name="Титульный" sheetId="2" r:id="rId2"/>
    <sheet name="Список листов" sheetId="3" r:id="rId3"/>
    <sheet name="ТС инвестиции" sheetId="4" r:id="rId4"/>
    <sheet name="ТС показатели" sheetId="5" r:id="rId5"/>
    <sheet name="Т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'ТС инвестиции'!$B$12:$B$58</definedName>
    <definedName name="add_HYPERLINK_range">'et_union'!$24:$24</definedName>
    <definedName name="add_index">'ТС инвестиции'!$5:$6</definedName>
    <definedName name="add_INDEX_2_range">'et_union'!$17:$20</definedName>
    <definedName name="add_INDEX_range">'et_union'!$4:$4</definedName>
    <definedName name="add_INDEX_range_2">'et_union'!$9:$12</definedName>
    <definedName name="add_kind_of_fuels">'ТС показатели'!$F$23</definedName>
    <definedName name="add_source_of_funding">'ТС инвестиции'!$3:$3</definedName>
    <definedName name="add_STR1_range">'et_union'!$4:$4</definedName>
    <definedName name="addHypEvent">'ТС инвестиции'!$I$12</definedName>
    <definedName name="checkBC_1">'ТС инвестиции'!$F$19:$G$57</definedName>
    <definedName name="checkBC_2">'ТС показатели'!$F$19:$G$44</definedName>
    <definedName name="checkBC_3">'ТС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'ТС инвестиции'!$H$3,'ТС инвестиции'!$H$19:$H$20,'ТС инвестиции'!$H$22:$H$23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'REESTR_MO'!$A$2:$C$33</definedName>
    <definedName name="LIST_ORG_HOT_VS">'REESTR_ORG'!$B$2:$F$1142</definedName>
    <definedName name="LIST_ORG_VO">'REESTR_ORG'!$B$2:$D$315</definedName>
    <definedName name="LIST_ORG_WARM">'REESTR_ORG'!$A$2:$H$31</definedName>
    <definedName name="logic">'TEHSHEET'!$A$2:$A$3</definedName>
    <definedName name="mo">'Титульный'!$G$25</definedName>
    <definedName name="MO_LIST_10">'REESTR_MO'!$B$24:$B$25</definedName>
    <definedName name="MO_LIST_11">'REESTR_MO'!$B$26:$B$29</definedName>
    <definedName name="MO_LIST_12">'REESTR_MO'!$B$30:$B$33</definedName>
    <definedName name="MO_LIST_13">'REESTR_MO'!$A$66:$A$81</definedName>
    <definedName name="MO_LIST_14">'REESTR_MO'!$A$82:$A$92</definedName>
    <definedName name="MO_LIST_15">'REESTR_MO'!$A$93:$A$104</definedName>
    <definedName name="MO_LIST_16">'REESTR_MO'!$A$105:$A$114</definedName>
    <definedName name="MO_LIST_17">'REESTR_MO'!$A$115:$A$123</definedName>
    <definedName name="MO_LIST_18">'REESTR_MO'!$A$124:$A$133</definedName>
    <definedName name="MO_LIST_19">'REESTR_MO'!$A$134:$A$144</definedName>
    <definedName name="MO_LIST_2">'REESTR_MO'!$B$2</definedName>
    <definedName name="MO_LIST_20">'REESTR_MO'!$A$145:$A$155</definedName>
    <definedName name="MO_LIST_21">'REESTR_MO'!$A$156:$A$162</definedName>
    <definedName name="MO_LIST_22">'REESTR_MO'!$A$163:$A$174</definedName>
    <definedName name="MO_LIST_23">'REESTR_MO'!$A$175:$A$185</definedName>
    <definedName name="MO_LIST_24">'REESTR_MO'!$A$186:$A$198</definedName>
    <definedName name="MO_LIST_25">'REESTR_MO'!$A$199:$A$212</definedName>
    <definedName name="MO_LIST_26">'REESTR_MO'!$A$213:$A$225</definedName>
    <definedName name="MO_LIST_27">'REESTR_MO'!$A$226:$A$240</definedName>
    <definedName name="MO_LIST_28">'REESTR_MO'!$A$241:$A$250</definedName>
    <definedName name="MO_LIST_29">'REESTR_MO'!$A$251:$A$259</definedName>
    <definedName name="MO_LIST_3">'REESTR_MO'!$B$3:$B$4</definedName>
    <definedName name="MO_LIST_30">'REESTR_MO'!$A$260:$A$274</definedName>
    <definedName name="MO_LIST_31">'REESTR_MO'!$A$275:$A$286</definedName>
    <definedName name="MO_LIST_32">'REESTR_MO'!$A$287:$A$296</definedName>
    <definedName name="MO_LIST_33">'REESTR_MO'!$A$297:$A$309</definedName>
    <definedName name="MO_LIST_34">'REESTR_MO'!$A$310:$A$325</definedName>
    <definedName name="MO_LIST_35">'REESTR_MO'!$A$326:$A$331</definedName>
    <definedName name="MO_LIST_36">'REESTR_MO'!$A$332:$A$340</definedName>
    <definedName name="MO_LIST_37">'REESTR_MO'!$A$341:$A$353</definedName>
    <definedName name="MO_LIST_38">'REESTR_MO'!$A$354:$A$364</definedName>
    <definedName name="MO_LIST_39">'REESTR_MO'!$A$365:$A$378</definedName>
    <definedName name="MO_LIST_4">'REESTR_MO'!$B$5:$B$8</definedName>
    <definedName name="MO_LIST_40">'REESTR_MO'!$A$379:$A$389</definedName>
    <definedName name="MO_LIST_41">'REESTR_MO'!$A$390:$A$400</definedName>
    <definedName name="MO_LIST_42">'REESTR_MO'!$A$401:$A$416</definedName>
    <definedName name="MO_LIST_43">'REESTR_MO'!$A$417:$A$425</definedName>
    <definedName name="MO_LIST_44">'REESTR_MO'!$A$426</definedName>
    <definedName name="MO_LIST_45">'REESTR_MO'!$A$427</definedName>
    <definedName name="MO_LIST_5">'REESTR_MO'!$B$9:$B$10</definedName>
    <definedName name="MO_LIST_6">'REESTR_MO'!$B$11:$B$14</definedName>
    <definedName name="MO_LIST_7">'REESTR_MO'!$B$15:$B$19</definedName>
    <definedName name="MO_LIST_8">'REESTR_MO'!$B$20:$B$21</definedName>
    <definedName name="MO_LIST_9">'REESTR_MO'!$B$22:$B$23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'REESTR_MO'!$D$2:$D$12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'REESTR'!$A$2:$H$10</definedName>
    <definedName name="REGION">'TEHSHEET'!$H$2:$H$84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<sst xmlns="http://schemas.openxmlformats.org/spreadsheetml/2006/main" count="1275" uniqueCount="786">
  <si>
    <t>производство (некомбинированная выработка)+сбыт</t>
  </si>
  <si>
    <t>производство (некомбинированная выработка)+передача</t>
  </si>
  <si>
    <t>НДС</t>
  </si>
  <si>
    <t>ТС инвестиции</t>
  </si>
  <si>
    <t>ТС показатели</t>
  </si>
  <si>
    <t>ТС показатели (2)</t>
  </si>
  <si>
    <t>7.13</t>
  </si>
  <si>
    <t>7.14</t>
  </si>
  <si>
    <t>Коэффициент потерь (Гкал/км)</t>
  </si>
  <si>
    <t>Износ систем коммунальной инфраструктуры (%), в том числе:</t>
  </si>
  <si>
    <t>износ оборудования производства (котлы)</t>
  </si>
  <si>
    <t>износ оборудования передачи тепловой энергии (сети)</t>
  </si>
  <si>
    <t>Удельный вес сетей, нуждающихся в замене (%)</t>
  </si>
  <si>
    <t>Расход топлива на 1 Гкал, т.у.т./Гкал</t>
  </si>
  <si>
    <t>Расход электроэнергии на выработку 1 Гкал, кВт∙ч/Гкал</t>
  </si>
  <si>
    <t>Расход электроэнергии на передачу 1 Гкал, кВт.ч/Гкал</t>
  </si>
  <si>
    <t>Количество аварий (с учетом котельных), ед</t>
  </si>
  <si>
    <t>Количество аварий на 1 км тепловых сетей, ед.</t>
  </si>
  <si>
    <t xml:space="preserve">Вид регулируемой деятельности (производство, передача и сбыт тепловой энергии) 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</si>
  <si>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</si>
  <si>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</si>
  <si>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</si>
  <si>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Расходы на топливо</t>
  </si>
  <si>
    <t>3.2.1</t>
  </si>
  <si>
    <t>Объем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</si>
  <si>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</si>
  <si>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</si>
  <si>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</si>
  <si>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</si>
  <si>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</si>
  <si>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</si>
  <si>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</si>
  <si>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</si>
  <si>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</si>
  <si>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</si>
  <si>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</si>
  <si>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</si>
  <si>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</si>
  <si>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</si>
  <si>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</si>
  <si>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</si>
  <si>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</si>
  <si>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</si>
  <si>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</si>
  <si>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</si>
  <si>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</si>
  <si>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</si>
  <si>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</si>
  <si>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</si>
  <si>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</si>
  <si>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</si>
  <si>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</si>
  <si>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</si>
  <si>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</si>
  <si>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</si>
  <si>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</si>
  <si>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</si>
  <si>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</si>
  <si>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</si>
  <si>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</si>
  <si>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</si>
  <si>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</si>
  <si>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t xml:space="preserve">Чистая прибыль от регулируемого вида деятельности 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</si>
  <si>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</si>
  <si>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</si>
  <si>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</si>
  <si>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</si>
  <si>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</si>
  <si>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</si>
  <si>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</si>
  <si>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</si>
  <si>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</si>
  <si>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</si>
  <si>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</si>
  <si>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</si>
  <si>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</si>
  <si>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</si>
  <si>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</si>
  <si>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</si>
  <si>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</si>
  <si>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18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</si>
  <si>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</si>
  <si>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</si>
  <si>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</si>
  <si>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</si>
  <si>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</si>
  <si>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</si>
  <si>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</si>
  <si>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</si>
  <si>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</si>
  <si>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</si>
  <si>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</si>
  <si>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</si>
  <si>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</si>
  <si>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</si>
  <si>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</si>
  <si>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</si>
  <si>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Общепроизводственные (цеховые) расходы, в том числе:</t>
  </si>
  <si>
    <t>Расходы на  ремонт основных производственных средств</t>
  </si>
  <si>
    <t>Расходы на текущий ремонт основных производственных средств</t>
  </si>
  <si>
    <t>Добавить вид топлива</t>
  </si>
  <si>
    <t>add_INDEX_range_2</t>
  </si>
  <si>
    <t>Показатели подлежащие раскрытию в сфере теплоснабжения и сфере оказания услуг по передаче тепловой энергии (2)</t>
  </si>
  <si>
    <t>Город Горно-Алтайск</t>
  </si>
  <si>
    <t>84701000</t>
  </si>
  <si>
    <t>ГУ Бийская КЭЧ Сибирского военного округа</t>
  </si>
  <si>
    <t>2226020965</t>
  </si>
  <si>
    <t>220401001</t>
  </si>
  <si>
    <t>ЗАО "Магистраль"</t>
  </si>
  <si>
    <t>0411000575</t>
  </si>
  <si>
    <t>041101001</t>
  </si>
  <si>
    <t>ЗАО "Фурор"</t>
  </si>
  <si>
    <t>0411019150</t>
  </si>
  <si>
    <t>МВД по Республике Алтай</t>
  </si>
  <si>
    <t>0411004883</t>
  </si>
  <si>
    <t>МУП "Горно-Алтайское ЖКХ"</t>
  </si>
  <si>
    <t>0411123104</t>
  </si>
  <si>
    <t>ОАО "Горно-Алтайский завод ЖБИ"</t>
  </si>
  <si>
    <t>0411000310</t>
  </si>
  <si>
    <t>ОАО "ПАТП"</t>
  </si>
  <si>
    <t>0411122301</t>
  </si>
  <si>
    <t>ОАО "Темп-2"</t>
  </si>
  <si>
    <t>0411001378</t>
  </si>
  <si>
    <t>ООО " Урсул"</t>
  </si>
  <si>
    <t>0411128110</t>
  </si>
  <si>
    <t>ООО "Авторесурс"</t>
  </si>
  <si>
    <t>0408007980</t>
  </si>
  <si>
    <t>040801001</t>
  </si>
  <si>
    <t>ООО "Горно-Алтайская тепловая компания"</t>
  </si>
  <si>
    <t>0411139457</t>
  </si>
  <si>
    <t>ООО ПКП "Смена"</t>
  </si>
  <si>
    <t>0411003505</t>
  </si>
  <si>
    <t>Город Новоалтайск</t>
  </si>
  <si>
    <t>01713000</t>
  </si>
  <si>
    <t>ООО "ГОРЭМ-3"</t>
  </si>
  <si>
    <t>0411144305</t>
  </si>
  <si>
    <t>Майминский муниципальный район</t>
  </si>
  <si>
    <t>84615000</t>
  </si>
  <si>
    <t>Кызыл-Озёкское</t>
  </si>
  <si>
    <t>84615425</t>
  </si>
  <si>
    <t>ФБУ ИЗ-2/1 УФСИН России по Республике Алтай</t>
  </si>
  <si>
    <t>0408000409</t>
  </si>
  <si>
    <t>Майминское</t>
  </si>
  <si>
    <t>84615430</t>
  </si>
  <si>
    <t>МУП "Водоканал" администрации МО "Майминский район"</t>
  </si>
  <si>
    <t>0408015300</t>
  </si>
  <si>
    <t>МУП "Майма"</t>
  </si>
  <si>
    <t>0408005534</t>
  </si>
  <si>
    <t>ОАО "Аэропорт Горно-Алтайск"</t>
  </si>
  <si>
    <t>0408010260</t>
  </si>
  <si>
    <t>ООО"Коммунальщик"</t>
  </si>
  <si>
    <t>0408010870</t>
  </si>
  <si>
    <t>Онгудайский муниципальный район</t>
  </si>
  <si>
    <t>84620000</t>
  </si>
  <si>
    <t>Онгудайское</t>
  </si>
  <si>
    <t>84620445</t>
  </si>
  <si>
    <t>МУП "ЖКХ"</t>
  </si>
  <si>
    <t>0404002941</t>
  </si>
  <si>
    <t>040401001</t>
  </si>
  <si>
    <t>МУП "Теплосеть"</t>
  </si>
  <si>
    <t>0404005501</t>
  </si>
  <si>
    <t>Турочакский муниципальный район</t>
  </si>
  <si>
    <t>84625000</t>
  </si>
  <si>
    <t>Турочакское</t>
  </si>
  <si>
    <t>84625475</t>
  </si>
  <si>
    <t>МУ "Турочакское ЖКХ"</t>
  </si>
  <si>
    <t>0407007271</t>
  </si>
  <si>
    <t>040701001</t>
  </si>
  <si>
    <t>Улаганский муниципальный район</t>
  </si>
  <si>
    <t>84630000</t>
  </si>
  <si>
    <t>Акташское</t>
  </si>
  <si>
    <t>84630405</t>
  </si>
  <si>
    <t>ООО "Тепло"</t>
  </si>
  <si>
    <t>0401007250</t>
  </si>
  <si>
    <t>040201001</t>
  </si>
  <si>
    <t>Усть-Канский муниципальный район</t>
  </si>
  <si>
    <t>84635000</t>
  </si>
  <si>
    <t>Усть-Канское</t>
  </si>
  <si>
    <t>84635465</t>
  </si>
  <si>
    <t>0403004350</t>
  </si>
  <si>
    <t>040301001</t>
  </si>
  <si>
    <t>Усть-Коксинский муниципальный район</t>
  </si>
  <si>
    <t>84640000</t>
  </si>
  <si>
    <t>Усть-Коксинское</t>
  </si>
  <si>
    <t>84640475</t>
  </si>
  <si>
    <t>МУП "Тепловодстрой Сервис"</t>
  </si>
  <si>
    <t>0406004870</t>
  </si>
  <si>
    <t>040601001</t>
  </si>
  <si>
    <t>Чемальский муниципальный район</t>
  </si>
  <si>
    <t>84643000</t>
  </si>
  <si>
    <t>Чемальское</t>
  </si>
  <si>
    <t>84643455</t>
  </si>
  <si>
    <t>МУП "ЖКО Чемал"</t>
  </si>
  <si>
    <t>0410000068</t>
  </si>
  <si>
    <t>041001001</t>
  </si>
  <si>
    <t>Чойский муниципальный район</t>
  </si>
  <si>
    <t>84645000</t>
  </si>
  <si>
    <t>Каракокшинское</t>
  </si>
  <si>
    <t>84645430</t>
  </si>
  <si>
    <t>ООО "Восход"</t>
  </si>
  <si>
    <t>0409003392</t>
  </si>
  <si>
    <t>040901001</t>
  </si>
  <si>
    <t>Сейкинское</t>
  </si>
  <si>
    <t>84645445</t>
  </si>
  <si>
    <t>МУП "Сейкинское ЖКХ"</t>
  </si>
  <si>
    <t>0409910150</t>
  </si>
  <si>
    <t>Шебалинский муниципальный район</t>
  </si>
  <si>
    <t>84650000</t>
  </si>
  <si>
    <t>Чергинское</t>
  </si>
  <si>
    <t>84650490</t>
  </si>
  <si>
    <t>ООО "Жилкомсервис"</t>
  </si>
  <si>
    <t>0411143252</t>
  </si>
  <si>
    <t>Шебалинское</t>
  </si>
  <si>
    <t>84650492</t>
  </si>
  <si>
    <t>ООО "Тепловодресурс"</t>
  </si>
  <si>
    <t>0411143703</t>
  </si>
  <si>
    <t>ООО "Шебалинское Тепло"</t>
  </si>
  <si>
    <t>0411143608</t>
  </si>
  <si>
    <t>Дата последнего обновления реестра организаций 03.02.2011 16:13:07</t>
  </si>
  <si>
    <t>Кош-Агачский муниципальный район</t>
  </si>
  <si>
    <t>84610000</t>
  </si>
  <si>
    <t>Кош-Агачское</t>
  </si>
  <si>
    <t>84610430</t>
  </si>
  <si>
    <t>Бирюлинское</t>
  </si>
  <si>
    <t>84615407</t>
  </si>
  <si>
    <t>Артыбашское</t>
  </si>
  <si>
    <t>84625405</t>
  </si>
  <si>
    <t>Бийкинское</t>
  </si>
  <si>
    <t>84625410</t>
  </si>
  <si>
    <t>Саратанское</t>
  </si>
  <si>
    <t>84630430</t>
  </si>
  <si>
    <t>Улаганское</t>
  </si>
  <si>
    <t>84630435</t>
  </si>
  <si>
    <t>Челушманское</t>
  </si>
  <si>
    <t>84630450</t>
  </si>
  <si>
    <t>Чойское</t>
  </si>
  <si>
    <t>84645460</t>
  </si>
  <si>
    <t>Актельское</t>
  </si>
  <si>
    <t>84650405</t>
  </si>
  <si>
    <t>Дата последнего обновления реестра МО 03.02.2011 16:13:08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</si>
  <si>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</si>
  <si>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</si>
  <si>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</si>
  <si>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</si>
  <si>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</si>
  <si>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</si>
  <si>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</si>
  <si>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</si>
  <si>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</si>
  <si>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</si>
  <si>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</si>
  <si>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</si>
  <si>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</si>
  <si>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</si>
  <si>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№ п.п.</t>
  </si>
  <si>
    <t>7.10</t>
  </si>
  <si>
    <t>7.11</t>
  </si>
  <si>
    <t>7.12</t>
  </si>
  <si>
    <t>Обеспеченность потребления товаров и услуг приборами учета (%)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</si>
  <si>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</si>
  <si>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</si>
  <si>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</si>
  <si>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</si>
  <si>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</si>
  <si>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</si>
  <si>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</si>
  <si>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</si>
  <si>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</si>
  <si>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</si>
  <si>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</si>
  <si>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</si>
  <si>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</si>
  <si>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</si>
  <si>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</si>
  <si>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</si>
  <si>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</si>
  <si>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</si>
  <si>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</si>
  <si>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</si>
  <si>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</si>
  <si>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</si>
  <si>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</si>
  <si>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</si>
  <si>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</si>
  <si>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</si>
  <si>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</si>
  <si>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</si>
  <si>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</si>
  <si>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</si>
  <si>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</si>
  <si>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</si>
  <si>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</si>
  <si>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</si>
  <si>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</si>
  <si>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</si>
  <si>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</si>
  <si>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</si>
  <si>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</si>
  <si>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</si>
  <si>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</si>
  <si>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</si>
  <si>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</si>
  <si>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</si>
  <si>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</si>
  <si>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</si>
  <si>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</si>
  <si>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</si>
  <si>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</si>
  <si>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</si>
  <si>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</si>
  <si>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</si>
  <si>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</si>
  <si>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</si>
  <si>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</si>
  <si>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</si>
  <si>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</si>
  <si>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</si>
  <si>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</si>
  <si>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</si>
  <si>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</si>
  <si>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</si>
  <si>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</si>
  <si>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</si>
  <si>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</si>
  <si>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</si>
  <si>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</si>
  <si>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</si>
  <si>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</si>
  <si>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</si>
  <si>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</si>
  <si>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</si>
  <si>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</si>
  <si>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</si>
  <si>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</si>
  <si>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</si>
  <si>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</si>
  <si>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</si>
  <si>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</si>
  <si>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</si>
  <si>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</si>
  <si>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</si>
  <si>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</si>
  <si>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</si>
  <si>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</si>
  <si>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</si>
  <si>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</si>
  <si>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</si>
  <si>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</si>
  <si>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</si>
  <si>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</si>
  <si>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</si>
  <si>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</si>
  <si>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</si>
  <si>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</si>
  <si>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</si>
  <si>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</si>
  <si>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</si>
  <si>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</si>
  <si>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</si>
  <si>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</si>
  <si>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</si>
  <si>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</si>
  <si>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</si>
  <si>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</si>
  <si>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</si>
  <si>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</si>
  <si>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</si>
  <si>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</si>
  <si>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</si>
  <si>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</si>
  <si>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</si>
  <si>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</si>
  <si>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</si>
  <si>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</si>
  <si>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</si>
  <si>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</si>
  <si>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</si>
  <si>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</si>
  <si>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</si>
  <si>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</si>
  <si>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</si>
  <si>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</si>
  <si>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</si>
  <si>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</si>
  <si>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</si>
  <si>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</si>
  <si>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</si>
  <si>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</si>
  <si>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</si>
  <si>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</si>
  <si>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</si>
  <si>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</si>
  <si>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</si>
  <si>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</si>
  <si>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</si>
  <si>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</si>
  <si>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</si>
  <si>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</si>
  <si>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</si>
  <si>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</si>
  <si>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</si>
  <si>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</si>
  <si>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</si>
  <si>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</si>
  <si>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</si>
  <si>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</si>
  <si>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</si>
  <si>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</si>
  <si>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</si>
  <si>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</si>
  <si>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</si>
  <si>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</si>
  <si>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</si>
  <si>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</si>
  <si>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</si>
  <si>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</si>
  <si>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</si>
  <si>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</si>
  <si>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</si>
  <si>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</si>
  <si>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</si>
  <si>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</si>
  <si>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</si>
  <si>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</si>
  <si>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</si>
  <si>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</si>
  <si>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</si>
  <si>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</si>
  <si>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</si>
  <si>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</si>
  <si>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</si>
  <si>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</si>
  <si>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</si>
  <si>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</si>
  <si>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</si>
  <si>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</si>
  <si>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</si>
  <si>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</si>
  <si>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</si>
  <si>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</si>
  <si>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</si>
  <si>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</si>
  <si>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</si>
  <si>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</si>
  <si>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</si>
  <si>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</si>
  <si>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</si>
  <si>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</si>
  <si>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</si>
  <si>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</si>
  <si>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</si>
  <si>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</si>
  <si>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</si>
  <si>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</si>
  <si>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</si>
  <si>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</si>
  <si>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</si>
  <si>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</si>
  <si>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</si>
  <si>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</si>
  <si>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</si>
  <si>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</si>
  <si>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</si>
  <si>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</si>
  <si>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</si>
  <si>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</si>
  <si>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</si>
  <si>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</si>
  <si>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</si>
  <si>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</si>
  <si>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</si>
  <si>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</si>
  <si>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</si>
  <si>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</si>
  <si>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</si>
  <si>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</si>
  <si>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</si>
  <si>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</si>
  <si>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</si>
  <si>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</si>
  <si>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</si>
  <si>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</si>
  <si>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</si>
  <si>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</si>
  <si>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</si>
  <si>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</si>
  <si>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</si>
  <si>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</si>
  <si>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</si>
  <si>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</si>
  <si>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</si>
  <si>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</si>
  <si>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</si>
  <si>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</si>
  <si>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</si>
  <si>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</si>
  <si>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</si>
  <si>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</si>
  <si>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</si>
  <si>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</si>
  <si>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</si>
  <si>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</si>
  <si>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</si>
  <si>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</si>
  <si>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</si>
  <si>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</si>
  <si>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</si>
  <si>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</si>
  <si>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</si>
  <si>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</si>
  <si>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</si>
  <si>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</si>
  <si>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</si>
  <si>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</si>
  <si>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</si>
  <si>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</si>
  <si>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</si>
  <si>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</si>
  <si>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</si>
  <si>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</si>
  <si>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</si>
  <si>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</si>
  <si>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</si>
  <si>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</si>
  <si>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</si>
  <si>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</si>
  <si>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</si>
  <si>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</si>
  <si>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</si>
  <si>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</si>
  <si>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</si>
  <si>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</si>
  <si>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</si>
  <si>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</si>
  <si>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</si>
  <si>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</si>
  <si>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</si>
  <si>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</si>
  <si>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</si>
  <si>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</si>
  <si>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</si>
  <si>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</si>
  <si>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</si>
  <si>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</si>
  <si>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</si>
  <si>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</si>
  <si>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</si>
  <si>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</si>
  <si>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</si>
  <si>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</si>
  <si>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</si>
  <si>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</si>
  <si>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</si>
  <si>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</si>
  <si>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</si>
  <si>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</si>
  <si>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</si>
  <si>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</si>
  <si>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</si>
  <si>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</si>
  <si>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</si>
  <si>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</si>
  <si>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</si>
  <si>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</si>
  <si>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</si>
  <si>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</si>
  <si>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</si>
  <si>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</si>
  <si>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</si>
  <si>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</si>
  <si>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</si>
  <si>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</si>
  <si>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</si>
  <si>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</si>
  <si>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</si>
  <si>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</si>
  <si>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</si>
  <si>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</si>
  <si>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</si>
  <si>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</si>
  <si>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</si>
  <si>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</si>
  <si>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</si>
  <si>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</si>
  <si>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</si>
  <si>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</si>
  <si>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</si>
  <si>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</si>
  <si>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</si>
  <si>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</si>
  <si>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</si>
  <si>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</si>
  <si>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</si>
  <si>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</si>
  <si>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</si>
  <si>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</si>
  <si>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</si>
  <si>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</si>
  <si>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</si>
  <si>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</si>
  <si>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</si>
  <si>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</si>
  <si>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</si>
  <si>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</si>
  <si>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</si>
  <si>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</si>
  <si>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</si>
  <si>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</si>
  <si>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</si>
  <si>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</si>
  <si>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</si>
  <si>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</si>
  <si>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</si>
  <si>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</si>
  <si>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</si>
  <si>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</si>
  <si>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</si>
  <si>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</si>
  <si>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</si>
  <si>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</si>
  <si>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</si>
  <si>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</si>
  <si>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</si>
  <si>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</si>
  <si>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</si>
  <si>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</si>
  <si>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</si>
  <si>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</si>
  <si>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</si>
  <si>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</si>
  <si>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</si>
  <si>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</si>
  <si>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</si>
  <si>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</si>
  <si>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</si>
  <si>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</si>
  <si>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</si>
  <si>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</si>
  <si>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</si>
  <si>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</si>
  <si>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</si>
  <si>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</si>
  <si>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</si>
  <si>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</si>
  <si>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</si>
  <si>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</si>
  <si>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</si>
  <si>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</si>
  <si>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</si>
  <si>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</si>
  <si>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</si>
  <si>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</si>
  <si>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</si>
  <si>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</si>
  <si>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</si>
  <si>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</si>
  <si>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</si>
  <si>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</si>
  <si>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</si>
  <si>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</si>
  <si>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</si>
  <si>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</si>
  <si>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</si>
  <si>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</si>
  <si>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</si>
  <si>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</si>
  <si>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</si>
  <si>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</si>
  <si>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</si>
  <si>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3.10.1</t>
  </si>
  <si>
    <t>3.10.2</t>
  </si>
  <si>
    <t>3.11</t>
  </si>
  <si>
    <t>Добавить запись</t>
  </si>
  <si>
    <t>4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</si>
  <si>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</si>
  <si>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</si>
  <si>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</si>
  <si>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</si>
  <si>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</si>
  <si>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</si>
  <si>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</si>
  <si>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</si>
  <si>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</si>
  <si>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</si>
  <si>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</si>
  <si>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</si>
  <si>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</si>
  <si>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</si>
  <si>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</si>
  <si>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</si>
  <si>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</si>
  <si>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</si>
  <si>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</si>
  <si>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</si>
  <si>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</si>
  <si>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</si>
  <si>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</si>
  <si>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</si>
  <si>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</si>
  <si>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</si>
  <si>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</si>
  <si>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</si>
  <si>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</si>
  <si>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</si>
  <si>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</si>
  <si>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</si>
  <si>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</si>
  <si>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</si>
  <si>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</si>
  <si>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</si>
  <si>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аренду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</si>
  <si>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</si>
  <si>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</si>
  <si>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</si>
  <si>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add_INDEX_range</t>
  </si>
  <si>
    <t>add_INDEX_2_range</t>
  </si>
  <si>
    <t>add_HYPERLINK_range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</si>
  <si>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</si>
  <si>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</si>
  <si>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</si>
  <si>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</si>
  <si>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</si>
  <si>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</si>
  <si>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</si>
  <si>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</si>
  <si>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</si>
  <si>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</si>
  <si>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</si>
  <si>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</si>
  <si>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</si>
  <si>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</si>
  <si>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</si>
  <si>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</si>
  <si>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</si>
  <si>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</si>
  <si>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</si>
  <si>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</si>
  <si>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</si>
  <si>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Муниципальный район</t>
  </si>
  <si>
    <t>Муниципальное образование</t>
  </si>
  <si>
    <t>2.0</t>
  </si>
  <si>
    <t>3.0</t>
  </si>
  <si>
    <t>МУП "Коммунальщик"</t>
  </si>
  <si>
    <t>3.3.2</t>
  </si>
  <si>
    <t>3.11.1</t>
  </si>
  <si>
    <t>3.11.2</t>
  </si>
  <si>
    <t>3.12</t>
  </si>
  <si>
    <t>3.12.1</t>
  </si>
  <si>
    <t>3.12.2</t>
  </si>
  <si>
    <t>чел.</t>
  </si>
  <si>
    <t>3.13</t>
  </si>
  <si>
    <t>тыс. Гкал</t>
  </si>
  <si>
    <t>10.1</t>
  </si>
  <si>
    <t>10.2</t>
  </si>
  <si>
    <t>%</t>
  </si>
  <si>
    <t>15</t>
  </si>
  <si>
    <t>16</t>
  </si>
  <si>
    <t>17</t>
  </si>
  <si>
    <t>По приборам учета</t>
  </si>
  <si>
    <t>По нормативам потребления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</si>
  <si>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</si>
  <si>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</si>
  <si>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</si>
  <si>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</si>
  <si>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</si>
  <si>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7.6.1</t>
  </si>
  <si>
    <t>7.6.2</t>
  </si>
  <si>
    <t>На сайте регулирующего органа</t>
  </si>
  <si>
    <t>641100, Республика Алтай, с. Майма, ул. Ленина, 10</t>
  </si>
  <si>
    <t>641100, Республика Алтай, с. Майма, ул. Заводская, 33</t>
  </si>
  <si>
    <t>Кругликов Игорь Евгеньевич</t>
  </si>
  <si>
    <t>8 (38844) 22-9-92</t>
  </si>
  <si>
    <t>Черткова Ольга Витальевна</t>
  </si>
  <si>
    <t>8 (38844) 23-3-92</t>
  </si>
  <si>
    <t>Литвинова Анастасия Хабибуловна</t>
  </si>
  <si>
    <t>Главный экономист</t>
  </si>
  <si>
    <t>8 (38844) 21-3-05</t>
  </si>
  <si>
    <t>Peo.Maima@yandex.ru</t>
  </si>
  <si>
    <t>Наименование организации</t>
  </si>
  <si>
    <t>ИНН организации</t>
  </si>
  <si>
    <t>КПП организации</t>
  </si>
  <si>
    <t>Отчетность представлена с учетом освобождения от НДС</t>
  </si>
  <si>
    <t>тонн</t>
  </si>
  <si>
    <t>Удалить запись</t>
  </si>
  <si>
    <t>3.14</t>
  </si>
  <si>
    <t>Прочие прямые расходы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</si>
</sst>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medium"/>
      <right style="thin"/>
      <top/>
      <bottom/>
    </border>
  </borders>
  <cellStyleXfs count="676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66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9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9" applyFont="1" applyProtection="1">
      <alignment/>
      <protection/>
    </xf>
    <xf numFmtId="0" fontId="0" fillId="0" borderId="0" xfId="549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8" applyNumberFormat="1" applyFont="1" applyFill="1" applyBorder="1" applyAlignment="1" applyProtection="1">
      <alignment horizontal="center" vertical="center" wrapText="1"/>
      <protection/>
    </xf>
    <xf numFmtId="49" fontId="0" fillId="24" borderId="0" xfId="548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0" fontId="20" fillId="0" borderId="0" xfId="534" applyNumberFormat="1" applyFont="1" applyAlignment="1" applyProtection="1">
      <alignment vertical="center" wrapText="1"/>
      <protection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8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8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8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2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14" fontId="20" fillId="0" borderId="0" xfId="548" applyNumberFormat="1" applyFont="1" applyFill="1" applyBorder="1" applyAlignment="1" applyProtection="1">
      <alignment horizontal="center" vertical="center" wrapText="1"/>
      <protection/>
    </xf>
    <xf numFmtId="0" fontId="0" fillId="25" borderId="34" xfId="542" applyFont="1" applyFill="1" applyBorder="1" applyAlignment="1" applyProtection="1">
      <alignment horizontal="center" vertical="center" wrapText="1"/>
      <protection locked="0"/>
    </xf>
    <xf numFmtId="0" fontId="20" fillId="24" borderId="16" xfId="548" applyNumberFormat="1" applyFont="1" applyFill="1" applyBorder="1" applyAlignment="1" applyProtection="1">
      <alignment horizontal="center" vertical="center" wrapText="1"/>
      <protection/>
    </xf>
    <xf numFmtId="0" fontId="2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5" xfId="548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8" applyNumberFormat="1" applyFont="1" applyFill="1" applyBorder="1" applyAlignment="1" applyProtection="1">
      <alignment horizontal="center" vertical="center" wrapText="1"/>
      <protection/>
    </xf>
    <xf numFmtId="14" fontId="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5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6" xfId="548" applyNumberFormat="1" applyFont="1" applyFill="1" applyBorder="1" applyAlignment="1" applyProtection="1">
      <alignment horizontal="center" vertical="center" wrapText="1"/>
      <protection/>
    </xf>
    <xf numFmtId="49" fontId="0" fillId="4" borderId="31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6" xfId="548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8" applyNumberFormat="1" applyFont="1" applyAlignment="1" applyProtection="1">
      <alignment horizontal="center" vertical="center" wrapText="1"/>
      <protection/>
    </xf>
    <xf numFmtId="49" fontId="20" fillId="0" borderId="0" xfId="548" applyNumberFormat="1" applyFont="1" applyAlignment="1" applyProtection="1">
      <alignment horizontal="center" vertical="center"/>
      <protection/>
    </xf>
    <xf numFmtId="0" fontId="0" fillId="25" borderId="17" xfId="548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1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37" xfId="548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48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2" applyFont="1" applyFill="1" applyBorder="1" applyAlignment="1" applyProtection="1">
      <alignment horizontal="center" vertical="center" wrapText="1"/>
      <protection/>
    </xf>
    <xf numFmtId="49" fontId="20" fillId="0" borderId="0" xfId="548" applyNumberFormat="1" applyFont="1" applyFill="1" applyBorder="1" applyAlignment="1" applyProtection="1">
      <alignment horizontal="left" vertical="center" wrapText="1"/>
      <protection/>
    </xf>
    <xf numFmtId="49" fontId="0" fillId="24" borderId="23" xfId="548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8" applyNumberFormat="1" applyFont="1" applyFill="1" applyBorder="1" applyAlignment="1" applyProtection="1">
      <alignment horizontal="center" vertical="center" wrapText="1"/>
      <protection/>
    </xf>
    <xf numFmtId="0" fontId="15" fillId="24" borderId="40" xfId="548" applyNumberFormat="1" applyFont="1" applyFill="1" applyBorder="1" applyAlignment="1" applyProtection="1">
      <alignment horizontal="center" vertical="center" wrapText="1"/>
      <protection/>
    </xf>
    <xf numFmtId="0" fontId="15" fillId="24" borderId="15" xfId="548" applyNumberFormat="1" applyFont="1" applyFill="1" applyBorder="1" applyAlignment="1" applyProtection="1">
      <alignment horizontal="center" vertical="center" wrapText="1"/>
      <protection/>
    </xf>
    <xf numFmtId="0" fontId="15" fillId="24" borderId="22" xfId="548" applyNumberFormat="1" applyFont="1" applyFill="1" applyBorder="1" applyAlignment="1" applyProtection="1">
      <alignment horizontal="center" vertical="center" wrapText="1"/>
      <protection/>
    </xf>
    <xf numFmtId="49" fontId="15" fillId="24" borderId="15" xfId="548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0" fontId="18" fillId="27" borderId="13" xfId="544" applyFont="1" applyFill="1" applyBorder="1" applyAlignment="1" applyProtection="1">
      <alignment horizontal="center"/>
      <protection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2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wrapText="1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2" xfId="544" applyFont="1" applyFill="1" applyBorder="1" applyAlignment="1" applyProtection="1">
      <alignment horizontal="center"/>
      <protection/>
    </xf>
    <xf numFmtId="0" fontId="23" fillId="24" borderId="41" xfId="375" applyFont="1" applyFill="1" applyBorder="1" applyAlignment="1" applyProtection="1">
      <alignment horizontal="center" vertical="center"/>
      <protection/>
    </xf>
    <xf numFmtId="0" fontId="23" fillId="27" borderId="32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3" xfId="0" applyNumberFormat="1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38" xfId="377" applyFont="1" applyFill="1" applyBorder="1" applyAlignment="1" applyProtection="1">
      <alignment vertical="center" wrapText="1"/>
      <protection/>
    </xf>
    <xf numFmtId="49" fontId="15" fillId="24" borderId="44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45" xfId="544" applyNumberFormat="1" applyFont="1" applyFill="1" applyBorder="1" applyAlignment="1" applyProtection="1">
      <alignment horizontal="left" indent="1"/>
      <protection/>
    </xf>
    <xf numFmtId="0" fontId="15" fillId="24" borderId="46" xfId="0" applyNumberFormat="1" applyFont="1" applyFill="1" applyBorder="1" applyAlignment="1" applyProtection="1">
      <alignment horizontal="left" indent="1"/>
      <protection/>
    </xf>
    <xf numFmtId="0" fontId="15" fillId="24" borderId="47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63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2" xfId="544" applyFont="1" applyFill="1" applyBorder="1" applyProtection="1">
      <alignment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8" xfId="544" applyFont="1" applyFill="1" applyBorder="1" applyAlignment="1" applyProtection="1">
      <alignment horizontal="center"/>
      <protection/>
    </xf>
    <xf numFmtId="0" fontId="23" fillId="27" borderId="48" xfId="375" applyFont="1" applyFill="1" applyBorder="1" applyAlignment="1" applyProtection="1">
      <alignment vertical="center"/>
      <protection/>
    </xf>
    <xf numFmtId="0" fontId="18" fillId="27" borderId="48" xfId="544" applyFont="1" applyFill="1" applyBorder="1" applyProtection="1">
      <alignment/>
      <protection/>
    </xf>
    <xf numFmtId="0" fontId="18" fillId="27" borderId="49" xfId="544" applyFont="1" applyFill="1" applyBorder="1" applyAlignment="1" applyProtection="1">
      <alignment horizontal="center"/>
      <protection/>
    </xf>
    <xf numFmtId="0" fontId="63" fillId="24" borderId="50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1" xfId="0" applyNumberFormat="1" applyFont="1" applyFill="1" applyBorder="1" applyAlignment="1" applyProtection="1">
      <alignment horizontal="center" wrapText="1"/>
      <protection/>
    </xf>
    <xf numFmtId="0" fontId="23" fillId="27" borderId="48" xfId="377" applyFont="1" applyFill="1" applyBorder="1" applyAlignment="1" applyProtection="1">
      <alignment horizontal="left" vertical="center" wrapText="1" inden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6" xfId="0" applyNumberFormat="1" applyFont="1" applyFill="1" applyBorder="1" applyAlignment="1" applyProtection="1">
      <alignment wrapText="1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3" xfId="531" applyFont="1" applyFill="1" applyBorder="1" applyAlignment="1" applyProtection="1">
      <alignment horizontal="center" vertical="center"/>
      <protection/>
    </xf>
    <xf numFmtId="49" fontId="15" fillId="24" borderId="35" xfId="531" applyFont="1" applyFill="1" applyBorder="1" applyAlignment="1" applyProtection="1">
      <alignment horizontal="center" vertical="center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2" xfId="532" applyFont="1" applyFill="1" applyBorder="1" applyAlignment="1" applyProtection="1">
      <alignment horizontal="center" vertical="center"/>
      <protection/>
    </xf>
    <xf numFmtId="0" fontId="15" fillId="7" borderId="53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3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15" fillId="22" borderId="50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0" xfId="0" applyNumberFormat="1" applyFont="1" applyFill="1" applyBorder="1" applyAlignment="1" applyProtection="1">
      <alignment vertical="center" wrapText="1"/>
      <protection/>
    </xf>
    <xf numFmtId="0" fontId="18" fillId="27" borderId="45" xfId="544" applyFont="1" applyFill="1" applyBorder="1" applyAlignment="1" applyProtection="1">
      <alignment horizontal="left" vertical="center"/>
      <protection/>
    </xf>
    <xf numFmtId="0" fontId="18" fillId="27" borderId="51" xfId="544" applyFont="1" applyFill="1" applyBorder="1" applyAlignment="1" applyProtection="1">
      <alignment horizontal="left"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0" fontId="23" fillId="27" borderId="32" xfId="375" applyFont="1" applyFill="1" applyBorder="1" applyAlignment="1" applyProtection="1">
      <alignment vertical="center" wrapText="1"/>
      <protection/>
    </xf>
    <xf numFmtId="49" fontId="0" fillId="0" borderId="39" xfId="0" applyFont="1" applyBorder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534" applyFont="1" applyBorder="1" applyAlignment="1" applyProtection="1">
      <alignment vertical="center" wrapText="1"/>
      <protection/>
    </xf>
    <xf numFmtId="0" fontId="0" fillId="0" borderId="54" xfId="534" applyFont="1" applyBorder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0" fillId="0" borderId="32" xfId="534" applyFont="1" applyBorder="1" applyAlignment="1" applyProtection="1">
      <alignment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55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9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0" borderId="14" xfId="0" applyNumberFormat="1" applyFont="1" applyFill="1" applyBorder="1" applyAlignment="1" applyProtection="1">
      <alignment/>
      <protection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41" xfId="0" applyNumberFormat="1" applyFont="1" applyFill="1" applyBorder="1" applyAlignment="1" applyProtection="1">
      <alignment/>
      <protection/>
    </xf>
    <xf numFmtId="0" fontId="0" fillId="0" borderId="56" xfId="534" applyFont="1" applyBorder="1" applyAlignment="1" applyProtection="1">
      <alignment vertical="center" wrapText="1"/>
      <protection/>
    </xf>
    <xf numFmtId="0" fontId="0" fillId="0" borderId="57" xfId="534" applyFont="1" applyBorder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49" fontId="0" fillId="24" borderId="58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8" applyFont="1" applyAlignment="1" applyProtection="1">
      <alignment vertical="center" wrapText="1"/>
      <protection/>
    </xf>
    <xf numFmtId="0" fontId="23" fillId="27" borderId="45" xfId="377" applyFont="1" applyFill="1" applyBorder="1" applyAlignment="1" applyProtection="1">
      <alignment horizontal="left" vertical="center" wrapText="1" indent="2"/>
      <protection/>
    </xf>
    <xf numFmtId="0" fontId="0" fillId="22" borderId="45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58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59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4" borderId="27" xfId="0" applyFont="1" applyFill="1" applyBorder="1" applyAlignment="1" applyProtection="1">
      <alignment horizontal="center" vertical="center" wrapText="1"/>
      <protection/>
    </xf>
    <xf numFmtId="0" fontId="0" fillId="4" borderId="60" xfId="542" applyFont="1" applyFill="1" applyBorder="1" applyAlignment="1" applyProtection="1">
      <alignment horizontal="center" vertical="center" wrapText="1"/>
      <protection/>
    </xf>
    <xf numFmtId="49" fontId="0" fillId="24" borderId="58" xfId="0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49" fontId="0" fillId="24" borderId="61" xfId="0" applyFont="1" applyFill="1" applyBorder="1" applyAlignment="1" applyProtection="1">
      <alignment horizontal="center" vertical="center" wrapText="1"/>
      <protection/>
    </xf>
    <xf numFmtId="49" fontId="0" fillId="22" borderId="31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0" fontId="44" fillId="24" borderId="14" xfId="0" applyNumberFormat="1" applyFont="1" applyFill="1" applyBorder="1" applyAlignment="1" applyProtection="1">
      <alignment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2" xfId="0" applyNumberFormat="1" applyFont="1" applyFill="1" applyBorder="1" applyAlignment="1" applyProtection="1">
      <alignment horizontal="center" vertical="center" wrapText="1"/>
      <protection locked="0"/>
    </xf>
    <xf numFmtId="49" fontId="15" fillId="22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15" fillId="24" borderId="22" xfId="548" applyNumberFormat="1" applyFont="1" applyFill="1" applyBorder="1" applyAlignment="1" applyProtection="1">
      <alignment horizontal="center" vertical="center" wrapText="1"/>
      <protection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0" fillId="25" borderId="64" xfId="542" applyFont="1" applyFill="1" applyBorder="1" applyAlignment="1" applyProtection="1">
      <alignment horizontal="center" vertical="center" wrapText="1"/>
      <protection locked="0"/>
    </xf>
    <xf numFmtId="49" fontId="15" fillId="7" borderId="39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24" borderId="21" xfId="548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58" xfId="536" applyFont="1" applyFill="1" applyBorder="1" applyAlignment="1" applyProtection="1">
      <alignment horizontal="center" vertical="center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58" xfId="540" applyFont="1" applyFill="1" applyBorder="1" applyAlignment="1" applyProtection="1">
      <alignment horizontal="left" vertical="center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3" fillId="22" borderId="58" xfId="378" applyNumberFormat="1" applyFont="1" applyFill="1" applyBorder="1" applyAlignment="1" applyProtection="1">
      <alignment horizontal="left" vertical="center"/>
      <protection locked="0"/>
    </xf>
    <xf numFmtId="49" fontId="15" fillId="22" borderId="32" xfId="540" applyFont="1" applyFill="1" applyBorder="1" applyAlignment="1" applyProtection="1">
      <alignment horizontal="left" vertical="center"/>
      <protection locked="0"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58" xfId="540" applyFont="1" applyFill="1" applyBorder="1" applyAlignment="1" applyProtection="1">
      <alignment horizontal="left" vertical="center" wrapText="1"/>
      <protection locked="0"/>
    </xf>
    <xf numFmtId="49" fontId="23" fillId="22" borderId="58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15" fillId="0" borderId="0" xfId="540" applyFont="1" applyBorder="1" applyAlignment="1" applyProtection="1">
      <alignment horizontal="left" vertical="center" indent="2"/>
      <protection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5" xfId="542" applyFont="1" applyFill="1" applyBorder="1" applyAlignment="1" applyProtection="1">
      <alignment horizontal="center" vertical="center" wrapText="1"/>
      <protection/>
    </xf>
    <xf numFmtId="0" fontId="15" fillId="24" borderId="66" xfId="542" applyFont="1" applyFill="1" applyBorder="1" applyAlignment="1" applyProtection="1">
      <alignment horizontal="center" vertical="center" wrapText="1"/>
      <protection/>
    </xf>
    <xf numFmtId="0" fontId="15" fillId="24" borderId="45" xfId="542" applyFont="1" applyFill="1" applyBorder="1" applyAlignment="1" applyProtection="1">
      <alignment horizontal="center" vertical="center" wrapText="1"/>
      <protection/>
    </xf>
    <xf numFmtId="0" fontId="15" fillId="24" borderId="39" xfId="542" applyFont="1" applyFill="1" applyBorder="1" applyAlignment="1" applyProtection="1">
      <alignment horizontal="center" vertical="center" wrapText="1"/>
      <protection/>
    </xf>
    <xf numFmtId="0" fontId="0" fillId="4" borderId="63" xfId="548" applyNumberFormat="1" applyFont="1" applyFill="1" applyBorder="1" applyAlignment="1" applyProtection="1">
      <alignment horizontal="center" vertical="center" wrapText="1"/>
      <protection/>
    </xf>
    <xf numFmtId="0" fontId="0" fillId="4" borderId="64" xfId="548" applyNumberFormat="1" applyFont="1" applyFill="1" applyBorder="1" applyAlignment="1" applyProtection="1">
      <alignment horizontal="center" vertical="center" wrapText="1"/>
      <protection/>
    </xf>
    <xf numFmtId="0" fontId="0" fillId="24" borderId="63" xfId="548" applyNumberFormat="1" applyFont="1" applyFill="1" applyBorder="1" applyAlignment="1" applyProtection="1">
      <alignment horizontal="center" vertical="center" wrapText="1"/>
      <protection/>
    </xf>
    <xf numFmtId="0" fontId="0" fillId="24" borderId="64" xfId="548" applyNumberFormat="1" applyFont="1" applyFill="1" applyBorder="1" applyAlignment="1" applyProtection="1">
      <alignment horizontal="center" vertical="center" wrapText="1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0" xfId="542" applyFont="1" applyFill="1" applyBorder="1" applyAlignment="1" applyProtection="1">
      <alignment horizontal="center" vertical="center" wrapText="1"/>
      <protection/>
    </xf>
    <xf numFmtId="0" fontId="15" fillId="7" borderId="67" xfId="542" applyFont="1" applyFill="1" applyBorder="1" applyAlignment="1" applyProtection="1">
      <alignment horizontal="center" vertical="center" wrapText="1"/>
      <protection/>
    </xf>
    <xf numFmtId="0" fontId="15" fillId="7" borderId="64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1" xfId="542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0" xfId="0" applyFont="1" applyFill="1" applyBorder="1" applyAlignment="1" applyProtection="1">
      <alignment horizontal="left" vertical="center" wrapText="1" inden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0" xfId="0" applyFont="1" applyFill="1" applyBorder="1" applyAlignment="1" applyProtection="1">
      <alignment horizontal="left" vertical="center" wrapText="1" indent="1"/>
      <protection/>
    </xf>
    <xf numFmtId="49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25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9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50" xfId="0" applyNumberFormat="1" applyFont="1" applyFill="1" applyBorder="1" applyAlignment="1" applyProtection="1">
      <alignment vertical="center" wrapText="1"/>
      <protection/>
    </xf>
    <xf numFmtId="0" fontId="23" fillId="28" borderId="68" xfId="375" applyFont="1" applyFill="1" applyBorder="1" applyAlignment="1" applyProtection="1">
      <alignment horizontal="center" vertical="center" wrapText="1"/>
      <protection/>
    </xf>
    <xf numFmtId="0" fontId="23" fillId="28" borderId="69" xfId="375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0" fillId="7" borderId="46" xfId="0" applyNumberFormat="1" applyFont="1" applyFill="1" applyBorder="1" applyAlignment="1" applyProtection="1">
      <alignment horizontal="center" vertical="center" wrapText="1"/>
      <protection/>
    </xf>
    <xf numFmtId="0" fontId="0" fillId="7" borderId="41" xfId="0" applyNumberFormat="1" applyFont="1" applyFill="1" applyBorder="1" applyAlignment="1" applyProtection="1">
      <alignment horizontal="center" vertical="center" wrapText="1"/>
      <protection/>
    </xf>
    <xf numFmtId="0" fontId="0" fillId="7" borderId="72" xfId="0" applyNumberFormat="1" applyFont="1" applyFill="1" applyBorder="1" applyAlignment="1" applyProtection="1">
      <alignment horizontal="center"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5" xfId="0" applyFont="1" applyFill="1" applyBorder="1" applyAlignment="1" applyProtection="1">
      <alignment horizontal="left" vertical="center" wrapText="1" indent="2"/>
      <protection/>
    </xf>
    <xf numFmtId="49" fontId="0" fillId="0" borderId="50" xfId="0" applyFont="1" applyFill="1" applyBorder="1" applyAlignment="1" applyProtection="1">
      <alignment horizontal="left" vertical="center" wrapText="1" indent="2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49" fontId="0" fillId="0" borderId="73" xfId="0" applyFont="1" applyFill="1" applyBorder="1" applyAlignment="1" applyProtection="1">
      <alignment horizontal="left" vertical="center" wrapText="1" indent="1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4" xfId="0" applyNumberFormat="1" applyFont="1" applyFill="1" applyBorder="1" applyAlignment="1" applyProtection="1">
      <alignment horizontal="left" vertical="center" inden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3" xfId="0" applyFont="1" applyBorder="1" applyAlignment="1" applyProtection="1">
      <alignment horizontal="center" vertical="top"/>
      <protection locked="0"/>
    </xf>
    <xf numFmtId="49" fontId="0" fillId="0" borderId="50" xfId="0" applyFont="1" applyBorder="1" applyAlignment="1" applyProtection="1">
      <alignment horizontal="center" vertical="top"/>
      <protection locked="0"/>
    </xf>
    <xf numFmtId="49" fontId="0" fillId="24" borderId="58" xfId="0" applyFont="1" applyFill="1" applyBorder="1" applyAlignment="1" applyProtection="1">
      <alignment vertical="center" wrapText="1"/>
      <protection/>
    </xf>
    <xf numFmtId="49" fontId="0" fillId="24" borderId="39" xfId="0" applyFont="1" applyFill="1" applyBorder="1" applyAlignment="1" applyProtection="1">
      <alignment vertical="center" wrapText="1"/>
      <protection/>
    </xf>
    <xf numFmtId="49" fontId="0" fillId="24" borderId="58" xfId="0" applyFont="1" applyFill="1" applyBorder="1" applyAlignment="1" applyProtection="1">
      <alignment horizontal="left" vertical="center" wrapText="1" indent="1"/>
      <protection/>
    </xf>
    <xf numFmtId="49" fontId="0" fillId="24" borderId="39" xfId="0" applyFont="1" applyFill="1" applyBorder="1" applyAlignment="1" applyProtection="1">
      <alignment horizontal="left" vertical="center" wrapText="1" indent="1"/>
      <protection/>
    </xf>
    <xf numFmtId="49" fontId="0" fillId="24" borderId="58" xfId="0" applyFont="1" applyFill="1" applyBorder="1" applyAlignment="1" applyProtection="1">
      <alignment horizontal="left" vertical="center" wrapText="1" indent="2"/>
      <protection/>
    </xf>
    <xf numFmtId="49" fontId="0" fillId="24" borderId="39" xfId="0" applyFont="1" applyFill="1" applyBorder="1" applyAlignment="1" applyProtection="1">
      <alignment horizontal="left" vertical="center" wrapText="1" indent="2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27" xfId="0" applyFont="1" applyFill="1" applyBorder="1" applyAlignment="1" applyProtection="1">
      <alignment horizontal="left" vertical="center" wrapText="1"/>
      <protection/>
    </xf>
    <xf numFmtId="49" fontId="0" fillId="24" borderId="29" xfId="0" applyFont="1" applyFill="1" applyBorder="1" applyAlignment="1" applyProtection="1">
      <alignment horizontal="left" vertical="center" wrapText="1"/>
      <protection/>
    </xf>
    <xf numFmtId="49" fontId="0" fillId="24" borderId="58" xfId="0" applyFont="1" applyFill="1" applyBorder="1" applyAlignment="1" applyProtection="1">
      <alignment horizontal="left" vertical="center" wrapText="1"/>
      <protection/>
    </xf>
    <xf numFmtId="49" fontId="0" fillId="24" borderId="39" xfId="0" applyFont="1" applyFill="1" applyBorder="1" applyAlignment="1" applyProtection="1">
      <alignment horizontal="left" vertical="center" wrapText="1"/>
      <protection/>
    </xf>
    <xf numFmtId="49" fontId="0" fillId="24" borderId="61" xfId="0" applyFont="1" applyFill="1" applyBorder="1" applyAlignment="1" applyProtection="1">
      <alignment vertical="center" wrapText="1"/>
      <protection/>
    </xf>
    <xf numFmtId="49" fontId="0" fillId="24" borderId="56" xfId="0" applyFont="1" applyFill="1" applyBorder="1" applyAlignment="1" applyProtection="1">
      <alignment vertical="center" wrapText="1"/>
      <protection/>
    </xf>
    <xf numFmtId="0" fontId="15" fillId="24" borderId="63" xfId="0" applyNumberFormat="1" applyFont="1" applyFill="1" applyBorder="1" applyAlignment="1" applyProtection="1">
      <alignment horizontal="center" vertical="center" wrapText="1"/>
      <protection/>
    </xf>
    <xf numFmtId="0" fontId="15" fillId="24" borderId="55" xfId="0" applyNumberFormat="1" applyFont="1" applyFill="1" applyBorder="1" applyAlignment="1" applyProtection="1">
      <alignment horizontal="center" vertical="center" wrapText="1"/>
      <protection/>
    </xf>
    <xf numFmtId="0" fontId="63" fillId="24" borderId="63" xfId="0" applyNumberFormat="1" applyFont="1" applyFill="1" applyBorder="1" applyAlignment="1" applyProtection="1">
      <alignment horizontal="center" vertical="center" wrapText="1"/>
      <protection/>
    </xf>
    <xf numFmtId="0" fontId="63" fillId="24" borderId="55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24" borderId="50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46" xfId="0" applyNumberFormat="1" applyFont="1" applyFill="1" applyBorder="1" applyAlignment="1" applyProtection="1">
      <alignment horizontal="center" vertical="center"/>
      <protection/>
    </xf>
    <xf numFmtId="0" fontId="0" fillId="7" borderId="41" xfId="0" applyNumberFormat="1" applyFont="1" applyFill="1" applyBorder="1" applyAlignment="1" applyProtection="1">
      <alignment horizontal="center" vertical="center"/>
      <protection/>
    </xf>
    <xf numFmtId="0" fontId="0" fillId="7" borderId="72" xfId="0" applyNumberFormat="1" applyFont="1" applyFill="1" applyBorder="1" applyAlignment="1" applyProtection="1">
      <alignment horizontal="center" vertical="center"/>
      <protection/>
    </xf>
    <xf numFmtId="0" fontId="0" fillId="25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4" xfId="0" applyNumberFormat="1" applyFont="1" applyFill="1" applyBorder="1" applyAlignment="1" applyProtection="1">
      <alignment horizontal="left" vertical="center" inden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3" xfId="0" applyBorder="1" applyAlignment="1" applyProtection="1">
      <alignment horizontal="center" vertical="top"/>
      <protection locked="0"/>
    </xf>
    <xf numFmtId="49" fontId="0" fillId="0" borderId="50" xfId="0" applyBorder="1" applyAlignment="1" applyProtection="1">
      <alignment horizontal="center" vertical="top"/>
      <protection locked="0"/>
    </xf>
    <xf numFmtId="0" fontId="15" fillId="4" borderId="58" xfId="542" applyFont="1" applyFill="1" applyBorder="1" applyAlignment="1" applyProtection="1">
      <alignment horizontal="center"/>
      <protection/>
    </xf>
    <xf numFmtId="0" fontId="15" fillId="4" borderId="39" xfId="542" applyFont="1" applyFill="1" applyBorder="1" applyAlignment="1" applyProtection="1">
      <alignment horizontal="center"/>
      <protection/>
    </xf>
    <xf numFmtId="0" fontId="0" fillId="22" borderId="58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58" xfId="537" applyNumberFormat="1" applyFont="1" applyFill="1" applyBorder="1" applyAlignment="1" applyProtection="1">
      <alignment horizontal="center" vertical="center" wrapText="1"/>
      <protection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9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6" xfId="537" applyNumberFormat="1" applyFont="1" applyFill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2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6" xfId="537" applyNumberFormat="1" applyFont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6" xfId="537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2" xfId="537" applyNumberFormat="1" applyFont="1" applyFill="1" applyBorder="1" applyAlignment="1" applyProtection="1">
      <alignment horizontal="center" vertical="center" wrapText="1"/>
      <protection/>
    </xf>
    <xf numFmtId="49" fontId="18" fillId="4" borderId="47" xfId="537" applyNumberFormat="1" applyFont="1" applyFill="1" applyBorder="1" applyAlignment="1" applyProtection="1">
      <alignment horizontal="center" vertical="center" wrapText="1"/>
      <protection/>
    </xf>
    <xf numFmtId="49" fontId="18" fillId="0" borderId="58" xfId="537" applyNumberFormat="1" applyFont="1" applyBorder="1" applyAlignment="1" applyProtection="1">
      <alignment horizontal="center" vertical="center" wrapText="1"/>
      <protection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8" xfId="537" applyNumberFormat="1" applyFont="1" applyBorder="1" applyAlignment="1" applyProtection="1">
      <alignment horizontal="center" vertical="center" wrapText="1"/>
      <protection/>
    </xf>
    <xf numFmtId="49" fontId="0" fillId="22" borderId="6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58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13" xfId="547" applyNumberFormat="1" applyFont="1" applyFill="1" applyBorder="1" applyAlignment="1" applyProtection="1">
      <alignment horizontal="right" vertical="center" wrapText="1"/>
      <protection locked="0"/>
    </xf>
  </cellXfs>
  <cellStyles count="664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Тепло" xfId="547"/>
    <cellStyle name="Обычный_форма 1 водопровод для орг" xfId="548"/>
    <cellStyle name="Обычный_Форма 22 ЖКХ" xfId="549"/>
    <cellStyle name="Followed Hyperlink" xfId="550"/>
    <cellStyle name="Плохой" xfId="551"/>
    <cellStyle name="Плохой 2" xfId="552"/>
    <cellStyle name="Плохой 3" xfId="553"/>
    <cellStyle name="Плохой 4" xfId="554"/>
    <cellStyle name="Плохой 5" xfId="555"/>
    <cellStyle name="Плохой 6" xfId="556"/>
    <cellStyle name="Плохой 7" xfId="557"/>
    <cellStyle name="Плохой 8" xfId="558"/>
    <cellStyle name="Плохой 9" xfId="559"/>
    <cellStyle name="Поле ввода" xfId="560"/>
    <cellStyle name="Пояснение" xfId="561"/>
    <cellStyle name="Пояснение 2" xfId="562"/>
    <cellStyle name="Пояснение 3" xfId="563"/>
    <cellStyle name="Пояснение 4" xfId="564"/>
    <cellStyle name="Пояснение 5" xfId="565"/>
    <cellStyle name="Пояснение 6" xfId="566"/>
    <cellStyle name="Пояснение 7" xfId="567"/>
    <cellStyle name="Пояснение 8" xfId="568"/>
    <cellStyle name="Пояснение 9" xfId="569"/>
    <cellStyle name="Примечание" xfId="570"/>
    <cellStyle name="Примечание 10" xfId="571"/>
    <cellStyle name="Примечание 11" xfId="572"/>
    <cellStyle name="Примечание 12" xfId="573"/>
    <cellStyle name="Примечание 2" xfId="574"/>
    <cellStyle name="Примечание 2 2" xfId="575"/>
    <cellStyle name="Примечание 2 3" xfId="576"/>
    <cellStyle name="Примечание 2 4" xfId="577"/>
    <cellStyle name="Примечание 2 5" xfId="578"/>
    <cellStyle name="Примечание 2 6" xfId="579"/>
    <cellStyle name="Примечание 2 7" xfId="580"/>
    <cellStyle name="Примечание 2 8" xfId="581"/>
    <cellStyle name="Примечание 3" xfId="582"/>
    <cellStyle name="Примечание 3 2" xfId="583"/>
    <cellStyle name="Примечание 3 3" xfId="584"/>
    <cellStyle name="Примечание 3 4" xfId="585"/>
    <cellStyle name="Примечание 3 5" xfId="586"/>
    <cellStyle name="Примечание 3 6" xfId="587"/>
    <cellStyle name="Примечание 3 7" xfId="588"/>
    <cellStyle name="Примечание 3 8" xfId="589"/>
    <cellStyle name="Примечание 4" xfId="590"/>
    <cellStyle name="Примечание 4 2" xfId="591"/>
    <cellStyle name="Примечание 4 3" xfId="592"/>
    <cellStyle name="Примечание 4 4" xfId="593"/>
    <cellStyle name="Примечание 4 5" xfId="594"/>
    <cellStyle name="Примечание 4 6" xfId="595"/>
    <cellStyle name="Примечание 4 7" xfId="596"/>
    <cellStyle name="Примечание 4 8" xfId="597"/>
    <cellStyle name="Примечание 5" xfId="598"/>
    <cellStyle name="Примечание 5 2" xfId="599"/>
    <cellStyle name="Примечание 5 3" xfId="600"/>
    <cellStyle name="Примечание 5 4" xfId="601"/>
    <cellStyle name="Примечание 5 5" xfId="602"/>
    <cellStyle name="Примечание 5 6" xfId="603"/>
    <cellStyle name="Примечание 5 7" xfId="604"/>
    <cellStyle name="Примечание 5 8" xfId="605"/>
    <cellStyle name="Примечание 6" xfId="606"/>
    <cellStyle name="Примечание 7" xfId="607"/>
    <cellStyle name="Примечание 8" xfId="608"/>
    <cellStyle name="Примечание 9" xfId="609"/>
    <cellStyle name="Percent" xfId="610"/>
    <cellStyle name="Процентный 2" xfId="611"/>
    <cellStyle name="Процентный 3" xfId="612"/>
    <cellStyle name="Процентный 4" xfId="613"/>
    <cellStyle name="Связанная ячейка" xfId="614"/>
    <cellStyle name="Связанная ячейка 2" xfId="615"/>
    <cellStyle name="Связанная ячейка 3" xfId="616"/>
    <cellStyle name="Связанная ячейка 4" xfId="617"/>
    <cellStyle name="Связанная ячейка 5" xfId="618"/>
    <cellStyle name="Связанная ячейка 6" xfId="619"/>
    <cellStyle name="Связанная ячейка 7" xfId="620"/>
    <cellStyle name="Связанная ячейка 8" xfId="621"/>
    <cellStyle name="Связанная ячейка 9" xfId="622"/>
    <cellStyle name="Стиль 1" xfId="623"/>
    <cellStyle name="ТЕКСТ" xfId="624"/>
    <cellStyle name="ТЕКСТ 2" xfId="625"/>
    <cellStyle name="ТЕКСТ 3" xfId="626"/>
    <cellStyle name="ТЕКСТ 4" xfId="627"/>
    <cellStyle name="ТЕКСТ 5" xfId="628"/>
    <cellStyle name="ТЕКСТ 6" xfId="629"/>
    <cellStyle name="ТЕКСТ 7" xfId="630"/>
    <cellStyle name="ТЕКСТ 8" xfId="631"/>
    <cellStyle name="Текст предупреждения" xfId="632"/>
    <cellStyle name="Текст предупреждения 2" xfId="633"/>
    <cellStyle name="Текст предупреждения 3" xfId="634"/>
    <cellStyle name="Текст предупреждения 4" xfId="635"/>
    <cellStyle name="Текст предупреждения 5" xfId="636"/>
    <cellStyle name="Текст предупреждения 6" xfId="637"/>
    <cellStyle name="Текст предупреждения 7" xfId="638"/>
    <cellStyle name="Текст предупреждения 8" xfId="639"/>
    <cellStyle name="Текст предупреждения 9" xfId="640"/>
    <cellStyle name="Текстовый" xfId="641"/>
    <cellStyle name="Текстовый 2" xfId="642"/>
    <cellStyle name="Текстовый 3" xfId="643"/>
    <cellStyle name="Текстовый 4" xfId="644"/>
    <cellStyle name="Текстовый 5" xfId="645"/>
    <cellStyle name="Текстовый 6" xfId="646"/>
    <cellStyle name="Текстовый 7" xfId="647"/>
    <cellStyle name="Текстовый 8" xfId="648"/>
    <cellStyle name="Текстовый_Statistica_06.09.10" xfId="649"/>
    <cellStyle name="Тысячи [0]_3Com" xfId="650"/>
    <cellStyle name="Тысячи_3Com" xfId="651"/>
    <cellStyle name="ФИКСИРОВАННЫЙ" xfId="652"/>
    <cellStyle name="ФИКСИРОВАННЫЙ 2" xfId="653"/>
    <cellStyle name="ФИКСИРОВАННЫЙ 3" xfId="654"/>
    <cellStyle name="ФИКСИРОВАННЫЙ 4" xfId="655"/>
    <cellStyle name="ФИКСИРОВАННЫЙ 5" xfId="656"/>
    <cellStyle name="ФИКСИРОВАННЫЙ 6" xfId="657"/>
    <cellStyle name="ФИКСИРОВАННЫЙ 7" xfId="658"/>
    <cellStyle name="ФИКСИРОВАННЫЙ 8" xfId="659"/>
    <cellStyle name="Comma" xfId="660"/>
    <cellStyle name="Comma [0]" xfId="661"/>
    <cellStyle name="Финансовый 2" xfId="662"/>
    <cellStyle name="Формула" xfId="663"/>
    <cellStyle name="ФормулаВБ" xfId="664"/>
    <cellStyle name="ФормулаНаКонтроль" xfId="665"/>
    <cellStyle name="Хороший" xfId="666"/>
    <cellStyle name="Хороший 2" xfId="667"/>
    <cellStyle name="Хороший 3" xfId="668"/>
    <cellStyle name="Хороший 4" xfId="669"/>
    <cellStyle name="Хороший 5" xfId="670"/>
    <cellStyle name="Хороший 6" xfId="671"/>
    <cellStyle name="Хороший 7" xfId="672"/>
    <cellStyle name="Хороший 8" xfId="673"/>
    <cellStyle name="Хороший 9" xfId="674"/>
    <cellStyle name="Џђћ–…ќ’ќ›‰" xfId="6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92" customWidth="1"/>
    <col min="3" max="15" width="9.140625" style="92" customWidth="1"/>
    <col min="16" max="16" width="9.00390625" style="92" customWidth="1"/>
    <col min="17" max="18" width="2.7109375" style="92" customWidth="1"/>
    <col min="19" max="16384" width="9.140625" style="92" customWidth="1"/>
  </cols>
  <sheetData>
    <row r="1" spans="14:15" ht="11.25">
      <c r="N1" s="93"/>
      <c r="O1" s="93"/>
    </row>
    <row r="2" spans="2:17" ht="12.75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96"/>
      <c r="P2" s="421" t="str">
        <f>"Версия "&amp;GetVersion()</f>
        <v>Версия 4.0</v>
      </c>
      <c r="Q2" s="407"/>
    </row>
    <row r="3" spans="2:17" ht="30.75" customHeight="1">
      <c r="B3" s="97"/>
      <c r="C3" s="408" t="s">
        <v>381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3"/>
      <c r="Q3" s="98"/>
    </row>
    <row r="4" spans="2:17" ht="12.75">
      <c r="B4" s="97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100"/>
      <c r="P4" s="100"/>
      <c r="Q4" s="98"/>
    </row>
    <row r="5" spans="2:17" ht="15" customHeight="1">
      <c r="B5" s="97"/>
      <c r="C5" s="404" t="s">
        <v>500</v>
      </c>
      <c r="D5" s="404"/>
      <c r="E5" s="404"/>
      <c r="F5" s="404"/>
      <c r="G5" s="404"/>
      <c r="H5" s="404"/>
      <c r="I5" s="99"/>
      <c r="J5" s="99"/>
      <c r="K5" s="99"/>
      <c r="L5" s="99"/>
      <c r="M5" s="99"/>
      <c r="N5" s="100"/>
      <c r="O5" s="100"/>
      <c r="P5" s="176"/>
      <c r="Q5" s="101"/>
    </row>
    <row r="6" spans="2:17" ht="27" customHeight="1">
      <c r="B6" s="97"/>
      <c r="C6" s="405" t="s">
        <v>581</v>
      </c>
      <c r="D6" s="405"/>
      <c r="E6" s="405"/>
      <c r="F6" s="405"/>
      <c r="G6" s="405"/>
      <c r="H6" s="405"/>
      <c r="I6" s="99"/>
      <c r="J6" s="99"/>
      <c r="K6" s="99"/>
      <c r="L6" s="99"/>
      <c r="M6" s="176"/>
      <c r="N6" s="176"/>
      <c r="O6" s="176"/>
      <c r="P6" s="99"/>
      <c r="Q6" s="101"/>
    </row>
    <row r="7" spans="2:17" ht="11.25">
      <c r="B7" s="97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1"/>
    </row>
    <row r="8" spans="2:17" ht="11.25">
      <c r="B8" s="97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1"/>
    </row>
    <row r="9" spans="2:17" ht="11.25">
      <c r="B9" s="97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</row>
    <row r="10" spans="2:17" ht="11.25">
      <c r="B10" s="97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1"/>
    </row>
    <row r="11" spans="2:17" ht="11.25">
      <c r="B11" s="97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</row>
    <row r="12" spans="2:17" ht="11.25">
      <c r="B12" s="97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1"/>
    </row>
    <row r="13" spans="2:17" ht="11.25">
      <c r="B13" s="97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1"/>
    </row>
    <row r="14" spans="2:17" ht="11.25">
      <c r="B14" s="97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101"/>
    </row>
    <row r="15" spans="2:17" ht="11.25">
      <c r="B15" s="97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1"/>
    </row>
    <row r="16" spans="2:17" ht="11.25">
      <c r="B16" s="97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1"/>
    </row>
    <row r="17" spans="2:17" ht="11.25">
      <c r="B17" s="97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1"/>
    </row>
    <row r="18" spans="2:17" ht="11.25">
      <c r="B18" s="97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101"/>
    </row>
    <row r="19" spans="2:17" ht="11.25">
      <c r="B19" s="97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101"/>
    </row>
    <row r="20" spans="2:17" ht="11.25">
      <c r="B20" s="97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1"/>
    </row>
    <row r="21" spans="2:17" ht="11.25">
      <c r="B21" s="97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1"/>
    </row>
    <row r="22" spans="2:17" ht="11.25" customHeight="1">
      <c r="B22" s="97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1"/>
    </row>
    <row r="23" spans="2:17" ht="11.25">
      <c r="B23" s="97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1"/>
    </row>
    <row r="24" spans="2:17" ht="11.25">
      <c r="B24" s="97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1"/>
    </row>
    <row r="25" spans="2:17" ht="11.25">
      <c r="B25" s="97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1"/>
    </row>
    <row r="26" spans="2:17" ht="11.25">
      <c r="B26" s="97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1"/>
    </row>
    <row r="27" spans="2:17" ht="11.25">
      <c r="B27" s="97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1"/>
    </row>
    <row r="28" spans="2:17" ht="11.25">
      <c r="B28" s="97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1"/>
    </row>
    <row r="29" spans="2:17" ht="11.25">
      <c r="B29" s="97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1"/>
    </row>
    <row r="30" spans="2:17" ht="11.25">
      <c r="B30" s="97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1"/>
    </row>
    <row r="31" spans="2:17" ht="11.25">
      <c r="B31" s="97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1"/>
    </row>
    <row r="32" spans="2:17" ht="11.25">
      <c r="B32" s="97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1"/>
    </row>
    <row r="33" spans="2:17" ht="11.25">
      <c r="B33" s="97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1"/>
    </row>
    <row r="34" spans="2:17" ht="11.25">
      <c r="B34" s="97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1"/>
    </row>
    <row r="35" spans="2:17" s="102" customFormat="1" ht="11.25"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/>
    </row>
    <row r="36" spans="1:17" s="111" customFormat="1" ht="11.25">
      <c r="A36" s="106"/>
      <c r="B36" s="107"/>
      <c r="C36" s="420" t="s">
        <v>501</v>
      </c>
      <c r="D36" s="420"/>
      <c r="E36" s="420"/>
      <c r="F36" s="420"/>
      <c r="G36" s="420"/>
      <c r="H36" s="420"/>
      <c r="I36" s="108"/>
      <c r="J36" s="108"/>
      <c r="K36" s="108"/>
      <c r="L36" s="108"/>
      <c r="M36" s="108"/>
      <c r="N36" s="109"/>
      <c r="O36" s="109"/>
      <c r="P36" s="109"/>
      <c r="Q36" s="110"/>
    </row>
    <row r="37" spans="1:17" s="111" customFormat="1" ht="15" customHeight="1">
      <c r="A37" s="106"/>
      <c r="B37" s="107"/>
      <c r="C37" s="410" t="s">
        <v>430</v>
      </c>
      <c r="D37" s="410"/>
      <c r="E37" s="417"/>
      <c r="F37" s="419"/>
      <c r="G37" s="419"/>
      <c r="H37" s="419"/>
      <c r="I37" s="419"/>
      <c r="J37" s="419"/>
      <c r="K37" s="419"/>
      <c r="L37" s="107"/>
      <c r="M37" s="108"/>
      <c r="N37" s="109"/>
      <c r="O37" s="109"/>
      <c r="P37" s="109"/>
      <c r="Q37" s="110"/>
    </row>
    <row r="38" spans="1:17" s="111" customFormat="1" ht="15" customHeight="1">
      <c r="A38" s="106"/>
      <c r="B38" s="107"/>
      <c r="C38" s="410" t="s">
        <v>431</v>
      </c>
      <c r="D38" s="410"/>
      <c r="E38" s="417"/>
      <c r="F38" s="419"/>
      <c r="G38" s="419"/>
      <c r="H38" s="419"/>
      <c r="I38" s="419"/>
      <c r="J38" s="419"/>
      <c r="K38" s="419"/>
      <c r="L38" s="107"/>
      <c r="M38" s="108"/>
      <c r="N38" s="109"/>
      <c r="O38" s="109"/>
      <c r="P38" s="109"/>
      <c r="Q38" s="110"/>
    </row>
    <row r="39" spans="1:17" s="111" customFormat="1" ht="15" customHeight="1">
      <c r="A39" s="106"/>
      <c r="B39" s="107"/>
      <c r="C39" s="410" t="s">
        <v>380</v>
      </c>
      <c r="D39" s="410"/>
      <c r="E39" s="418"/>
      <c r="F39" s="419"/>
      <c r="G39" s="419"/>
      <c r="H39" s="419"/>
      <c r="I39" s="419"/>
      <c r="J39" s="419"/>
      <c r="K39" s="419"/>
      <c r="L39" s="107"/>
      <c r="M39" s="108"/>
      <c r="N39" s="109"/>
      <c r="O39" s="109"/>
      <c r="P39" s="109"/>
      <c r="Q39" s="110"/>
    </row>
    <row r="40" spans="1:17" s="111" customFormat="1" ht="15" customHeight="1">
      <c r="A40" s="106"/>
      <c r="B40" s="107"/>
      <c r="C40" s="410" t="s">
        <v>432</v>
      </c>
      <c r="D40" s="410"/>
      <c r="E40" s="415"/>
      <c r="F40" s="416"/>
      <c r="G40" s="416"/>
      <c r="H40" s="416"/>
      <c r="I40" s="416"/>
      <c r="J40" s="416"/>
      <c r="K40" s="417"/>
      <c r="L40" s="107"/>
      <c r="M40" s="108"/>
      <c r="N40" s="109"/>
      <c r="O40" s="109"/>
      <c r="P40" s="109"/>
      <c r="Q40" s="110"/>
    </row>
    <row r="41" spans="1:17" s="111" customFormat="1" ht="34.5" customHeight="1">
      <c r="A41" s="106"/>
      <c r="B41" s="107"/>
      <c r="C41" s="410" t="s">
        <v>433</v>
      </c>
      <c r="D41" s="410"/>
      <c r="E41" s="416"/>
      <c r="F41" s="416"/>
      <c r="G41" s="416"/>
      <c r="H41" s="416"/>
      <c r="I41" s="416"/>
      <c r="J41" s="416"/>
      <c r="K41" s="417"/>
      <c r="L41" s="107"/>
      <c r="M41" s="108"/>
      <c r="N41" s="109"/>
      <c r="O41" s="109"/>
      <c r="P41" s="109"/>
      <c r="Q41" s="110"/>
    </row>
    <row r="42" spans="1:17" s="111" customFormat="1" ht="11.25">
      <c r="A42" s="106"/>
      <c r="B42" s="107"/>
      <c r="C42" s="112"/>
      <c r="D42" s="112"/>
      <c r="E42" s="112"/>
      <c r="F42" s="112"/>
      <c r="G42" s="112"/>
      <c r="H42" s="112"/>
      <c r="I42" s="108"/>
      <c r="J42" s="108"/>
      <c r="K42" s="108"/>
      <c r="L42" s="108"/>
      <c r="M42" s="108"/>
      <c r="N42" s="109"/>
      <c r="O42" s="109"/>
      <c r="P42" s="109"/>
      <c r="Q42" s="110"/>
    </row>
    <row r="43" spans="1:17" s="111" customFormat="1" ht="11.25">
      <c r="A43" s="106"/>
      <c r="B43" s="107"/>
      <c r="C43" s="420" t="s">
        <v>502</v>
      </c>
      <c r="D43" s="420"/>
      <c r="E43" s="420"/>
      <c r="F43" s="420"/>
      <c r="G43" s="420"/>
      <c r="H43" s="420"/>
      <c r="I43" s="108"/>
      <c r="J43" s="108"/>
      <c r="K43" s="108"/>
      <c r="L43" s="108"/>
      <c r="M43" s="108"/>
      <c r="N43" s="109"/>
      <c r="O43" s="109"/>
      <c r="P43" s="109"/>
      <c r="Q43" s="110"/>
    </row>
    <row r="44" spans="1:17" s="111" customFormat="1" ht="15" customHeight="1">
      <c r="A44" s="106"/>
      <c r="B44" s="107"/>
      <c r="C44" s="410" t="s">
        <v>430</v>
      </c>
      <c r="D44" s="410"/>
      <c r="E44" s="417"/>
      <c r="F44" s="412"/>
      <c r="G44" s="412"/>
      <c r="H44" s="412"/>
      <c r="I44" s="412"/>
      <c r="J44" s="412"/>
      <c r="K44" s="412"/>
      <c r="L44" s="107"/>
      <c r="M44" s="108"/>
      <c r="N44" s="109"/>
      <c r="O44" s="109"/>
      <c r="P44" s="109"/>
      <c r="Q44" s="110"/>
    </row>
    <row r="45" spans="1:17" s="111" customFormat="1" ht="15" customHeight="1">
      <c r="A45" s="106"/>
      <c r="B45" s="107"/>
      <c r="C45" s="410" t="s">
        <v>431</v>
      </c>
      <c r="D45" s="410"/>
      <c r="E45" s="411"/>
      <c r="F45" s="412"/>
      <c r="G45" s="412"/>
      <c r="H45" s="412"/>
      <c r="I45" s="412"/>
      <c r="J45" s="412"/>
      <c r="K45" s="412"/>
      <c r="L45" s="107"/>
      <c r="M45" s="108"/>
      <c r="N45" s="109"/>
      <c r="O45" s="109"/>
      <c r="P45" s="109"/>
      <c r="Q45" s="110"/>
    </row>
    <row r="46" spans="1:17" s="111" customFormat="1" ht="15" customHeight="1">
      <c r="A46" s="106"/>
      <c r="B46" s="107"/>
      <c r="C46" s="410" t="s">
        <v>380</v>
      </c>
      <c r="D46" s="410"/>
      <c r="E46" s="413"/>
      <c r="F46" s="414"/>
      <c r="G46" s="414"/>
      <c r="H46" s="414"/>
      <c r="I46" s="414"/>
      <c r="J46" s="414"/>
      <c r="K46" s="414"/>
      <c r="L46" s="107"/>
      <c r="M46" s="108"/>
      <c r="N46" s="109"/>
      <c r="O46" s="109"/>
      <c r="P46" s="109"/>
      <c r="Q46" s="110"/>
    </row>
    <row r="47" spans="1:17" s="111" customFormat="1" ht="15" customHeight="1">
      <c r="A47" s="106"/>
      <c r="B47" s="107"/>
      <c r="C47" s="410" t="s">
        <v>432</v>
      </c>
      <c r="D47" s="410"/>
      <c r="E47" s="415"/>
      <c r="F47" s="416"/>
      <c r="G47" s="416"/>
      <c r="H47" s="416"/>
      <c r="I47" s="416"/>
      <c r="J47" s="416"/>
      <c r="K47" s="417"/>
      <c r="L47" s="107"/>
      <c r="M47" s="108"/>
      <c r="N47" s="109"/>
      <c r="O47" s="109"/>
      <c r="P47" s="109"/>
      <c r="Q47" s="110"/>
    </row>
    <row r="48" spans="1:17" s="111" customFormat="1" ht="33.75" customHeight="1">
      <c r="A48" s="106"/>
      <c r="B48" s="107"/>
      <c r="C48" s="410" t="s">
        <v>433</v>
      </c>
      <c r="D48" s="410"/>
      <c r="E48" s="416"/>
      <c r="F48" s="416"/>
      <c r="G48" s="416"/>
      <c r="H48" s="416"/>
      <c r="I48" s="416"/>
      <c r="J48" s="416"/>
      <c r="K48" s="416"/>
      <c r="L48" s="107"/>
      <c r="M48" s="108"/>
      <c r="N48" s="109"/>
      <c r="O48" s="109"/>
      <c r="P48" s="109"/>
      <c r="Q48" s="110"/>
    </row>
    <row r="49" spans="2:17" ht="11.25"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</row>
  </sheetData>
  <sheetProtection password="FA9C" sheet="1" objects="1" scenarios="1" formatColumns="0" formatRows="0"/>
  <mergeCells count="26">
    <mergeCell ref="C36:H36"/>
    <mergeCell ref="C37:D37"/>
    <mergeCell ref="E37:K37"/>
    <mergeCell ref="C38:D38"/>
    <mergeCell ref="E38:K38"/>
    <mergeCell ref="P2:Q2"/>
    <mergeCell ref="C3:P3"/>
    <mergeCell ref="C5:H5"/>
    <mergeCell ref="C6:H6"/>
    <mergeCell ref="C41:D41"/>
    <mergeCell ref="E41:K41"/>
    <mergeCell ref="C43:H43"/>
    <mergeCell ref="C44:D44"/>
    <mergeCell ref="E44:K44"/>
    <mergeCell ref="C39:D39"/>
    <mergeCell ref="E39:K39"/>
    <mergeCell ref="C40:D40"/>
    <mergeCell ref="E40:K40"/>
    <mergeCell ref="C47:D47"/>
    <mergeCell ref="E47:K47"/>
    <mergeCell ref="C48:D48"/>
    <mergeCell ref="E48:K48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282" t="s">
        <v>482</v>
      </c>
      <c r="B1" s="282" t="s">
        <v>483</v>
      </c>
    </row>
    <row r="2" spans="1:2" ht="11.25">
      <c r="A2" t="s">
        <v>455</v>
      </c>
      <c r="B2" t="s">
        <v>533</v>
      </c>
    </row>
    <row r="3" spans="1:2" ht="11.25">
      <c r="A3" t="s">
        <v>458</v>
      </c>
      <c r="B3" t="s">
        <v>491</v>
      </c>
    </row>
    <row r="4" spans="1:2" ht="11.25">
      <c r="A4" t="s">
        <v>532</v>
      </c>
      <c r="B4" t="s">
        <v>485</v>
      </c>
    </row>
    <row r="5" spans="1:2" ht="11.25">
      <c r="A5" t="s">
        <v>3</v>
      </c>
      <c r="B5" t="s">
        <v>486</v>
      </c>
    </row>
    <row r="6" spans="1:2" ht="11.25">
      <c r="A6" t="s">
        <v>4</v>
      </c>
      <c r="B6" t="s">
        <v>487</v>
      </c>
    </row>
    <row r="7" spans="1:2" ht="11.25">
      <c r="A7" t="s">
        <v>5</v>
      </c>
      <c r="B7" t="s">
        <v>488</v>
      </c>
    </row>
    <row r="8" spans="1:2" ht="11.25">
      <c r="A8" t="s">
        <v>706</v>
      </c>
      <c r="B8" t="s">
        <v>489</v>
      </c>
    </row>
    <row r="9" spans="1:2" ht="11.25">
      <c r="A9" t="s">
        <v>333</v>
      </c>
      <c r="B9" t="s">
        <v>490</v>
      </c>
    </row>
    <row r="10" spans="1:2" ht="11.25">
      <c r="A10" t="s">
        <v>461</v>
      </c>
      <c r="B10" t="s">
        <v>492</v>
      </c>
    </row>
    <row r="11" ht="11.25">
      <c r="B11" s="48" t="s">
        <v>493</v>
      </c>
    </row>
    <row r="12" ht="11.25">
      <c r="B12" s="48" t="s">
        <v>494</v>
      </c>
    </row>
    <row r="13" ht="11.25">
      <c r="B13" s="48" t="s">
        <v>495</v>
      </c>
    </row>
    <row r="14" ht="11.25">
      <c r="B14" s="48" t="s">
        <v>496</v>
      </c>
    </row>
    <row r="15" ht="11.25">
      <c r="B15" s="48" t="s">
        <v>497</v>
      </c>
    </row>
    <row r="16" ht="11.25">
      <c r="B16" s="48" t="s">
        <v>498</v>
      </c>
    </row>
    <row r="17" ht="11.25">
      <c r="B17" s="48" t="s">
        <v>499</v>
      </c>
    </row>
    <row r="18" ht="11.25">
      <c r="B18" s="48" t="s">
        <v>484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4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76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24" customHeight="1">
      <c r="A2" s="277" t="s">
        <v>714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10" s="80" customFormat="1" ht="24" customHeight="1">
      <c r="A4" s="79"/>
      <c r="B4" s="79"/>
      <c r="D4" s="200"/>
      <c r="E4" s="227"/>
      <c r="F4" s="505"/>
      <c r="G4" s="506"/>
      <c r="H4" s="205" t="s">
        <v>353</v>
      </c>
      <c r="I4" s="271"/>
      <c r="J4" s="179"/>
    </row>
    <row r="7" spans="1:27" s="55" customFormat="1" ht="24" customHeight="1">
      <c r="A7" s="277" t="s">
        <v>101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80" customFormat="1" ht="24" customHeight="1">
      <c r="A9" s="79"/>
      <c r="B9" s="79"/>
      <c r="D9" s="184"/>
      <c r="E9" s="509"/>
      <c r="F9" s="512"/>
      <c r="G9" s="323" t="s">
        <v>683</v>
      </c>
      <c r="H9" s="322" t="s">
        <v>353</v>
      </c>
      <c r="I9" s="221"/>
      <c r="J9" s="179"/>
    </row>
    <row r="10" spans="1:10" s="80" customFormat="1" ht="24" customHeight="1">
      <c r="A10" s="79"/>
      <c r="B10" s="79"/>
      <c r="D10" s="184"/>
      <c r="E10" s="510"/>
      <c r="F10" s="513"/>
      <c r="G10" s="324" t="s">
        <v>24</v>
      </c>
      <c r="H10" s="325"/>
      <c r="I10" s="221"/>
      <c r="J10" s="179"/>
    </row>
    <row r="11" spans="1:10" s="80" customFormat="1" ht="22.5">
      <c r="A11" s="79"/>
      <c r="B11" s="79"/>
      <c r="D11" s="184"/>
      <c r="E11" s="510"/>
      <c r="F11" s="513"/>
      <c r="G11" s="323" t="s">
        <v>25</v>
      </c>
      <c r="H11" s="322" t="s">
        <v>353</v>
      </c>
      <c r="I11" s="341">
        <f>nerr(I9/I10)</f>
        <v>0</v>
      </c>
      <c r="J11" s="179"/>
    </row>
    <row r="12" spans="1:10" s="80" customFormat="1" ht="24" customHeight="1">
      <c r="A12" s="79"/>
      <c r="B12" s="79"/>
      <c r="D12" s="184"/>
      <c r="E12" s="511"/>
      <c r="F12" s="514"/>
      <c r="G12" s="323" t="s">
        <v>684</v>
      </c>
      <c r="H12" s="322" t="s">
        <v>656</v>
      </c>
      <c r="I12" s="246"/>
      <c r="J12" s="179"/>
    </row>
    <row r="15" spans="1:27" s="55" customFormat="1" ht="24" customHeight="1">
      <c r="A15" s="277" t="s">
        <v>715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</row>
    <row r="17" spans="1:10" s="86" customFormat="1" ht="24" customHeight="1">
      <c r="A17" s="85"/>
      <c r="B17" s="85"/>
      <c r="D17" s="184"/>
      <c r="E17" s="507"/>
      <c r="F17" s="508"/>
      <c r="G17" s="206" t="s">
        <v>683</v>
      </c>
      <c r="H17" s="204" t="s">
        <v>353</v>
      </c>
      <c r="I17" s="221"/>
      <c r="J17" s="210"/>
    </row>
    <row r="18" spans="1:10" s="86" customFormat="1" ht="24" customHeight="1">
      <c r="A18" s="85"/>
      <c r="B18" s="85"/>
      <c r="D18" s="184"/>
      <c r="E18" s="507"/>
      <c r="F18" s="508"/>
      <c r="G18" s="206" t="s">
        <v>722</v>
      </c>
      <c r="H18" s="234"/>
      <c r="I18" s="223"/>
      <c r="J18" s="268"/>
    </row>
    <row r="19" spans="1:10" s="86" customFormat="1" ht="24" customHeight="1">
      <c r="A19" s="85"/>
      <c r="B19" s="85"/>
      <c r="D19" s="184"/>
      <c r="E19" s="507"/>
      <c r="F19" s="508"/>
      <c r="G19" s="206" t="s">
        <v>721</v>
      </c>
      <c r="H19" s="204" t="s">
        <v>353</v>
      </c>
      <c r="I19" s="222">
        <f>IF(I18="",0,IF(I18=0,0,I17/I18))</f>
        <v>0</v>
      </c>
      <c r="J19" s="268"/>
    </row>
    <row r="20" spans="1:10" s="86" customFormat="1" ht="24" customHeight="1">
      <c r="A20" s="85"/>
      <c r="B20" s="85"/>
      <c r="D20" s="184"/>
      <c r="E20" s="507"/>
      <c r="F20" s="508"/>
      <c r="G20" s="206" t="s">
        <v>684</v>
      </c>
      <c r="H20" s="204" t="s">
        <v>656</v>
      </c>
      <c r="I20" s="236"/>
      <c r="J20" s="210"/>
    </row>
    <row r="22" spans="1:27" s="55" customFormat="1" ht="24" customHeight="1">
      <c r="A22" s="277" t="s">
        <v>716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</row>
    <row r="24" spans="1:8" s="48" customFormat="1" ht="24" customHeight="1">
      <c r="A24" s="278"/>
      <c r="D24" s="200"/>
      <c r="E24" s="244"/>
      <c r="F24" s="201"/>
      <c r="G24" s="247"/>
      <c r="H24" s="185"/>
    </row>
  </sheetData>
  <sheetProtection formatColumns="0" formatRows="0"/>
  <protectedRanges>
    <protectedRange sqref="H67 A68 B69:F69 H69 H63 H71 H65 B65:F65 H61 B61:F61 H99 A100 B101:F101 H101 H95 H103 H97 B97:F97 H93 B93:F93 H83 A84 B85:F85 H85 H79 H87 H81 B81:F81 H77 B77:F77" name="p_d_8"/>
    <protectedRange sqref="B108:E108 G108" name="p_d_9"/>
    <protectedRange sqref="B114:E114 G114" name="p_d_10"/>
    <protectedRange sqref="B125:J125" name="p2_edit_1"/>
    <protectedRange sqref="E30:G30 F55:G55 F33:G33 E52:G52 E46:G46" name="p10_edit"/>
    <protectedRange sqref="B137:M137" name="p7_edit"/>
    <protectedRange sqref="B140:M141" name="p7_edit_1"/>
    <protectedRange sqref="B147:I147" name="p2_edit_2"/>
    <protectedRange sqref="B150:I151" name="p2_edit_3"/>
    <protectedRange sqref="A118 B119:J119" name="p2_edit"/>
  </protectedRanges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ecimal" allowBlank="1" showInputMessage="1" showErrorMessage="1" sqref="I11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439</v>
      </c>
      <c r="B1" s="38" t="s">
        <v>435</v>
      </c>
      <c r="C1" s="38" t="s">
        <v>436</v>
      </c>
      <c r="D1" s="40" t="s">
        <v>355</v>
      </c>
      <c r="E1" s="40" t="s">
        <v>375</v>
      </c>
      <c r="F1" s="40" t="s">
        <v>377</v>
      </c>
      <c r="G1" s="40" t="s">
        <v>376</v>
      </c>
      <c r="H1" s="40" t="s">
        <v>618</v>
      </c>
      <c r="I1" s="40" t="s">
        <v>508</v>
      </c>
      <c r="J1" s="40" t="s">
        <v>737</v>
      </c>
      <c r="K1" s="515" t="s">
        <v>51</v>
      </c>
      <c r="L1" s="516"/>
      <c r="CN1" s="76" t="s">
        <v>345</v>
      </c>
    </row>
    <row r="2" spans="1:12" ht="22.5">
      <c r="A2" s="41" t="s">
        <v>348</v>
      </c>
      <c r="B2" s="283" t="s">
        <v>437</v>
      </c>
      <c r="C2" s="43">
        <v>2006</v>
      </c>
      <c r="D2" s="284" t="s">
        <v>353</v>
      </c>
      <c r="E2" s="58" t="s">
        <v>356</v>
      </c>
      <c r="F2" s="58" t="s">
        <v>357</v>
      </c>
      <c r="G2" s="58" t="s">
        <v>357</v>
      </c>
      <c r="H2" s="174" t="s">
        <v>536</v>
      </c>
      <c r="I2" s="174" t="s">
        <v>764</v>
      </c>
      <c r="J2" s="39" t="s">
        <v>729</v>
      </c>
      <c r="K2" s="326" t="s">
        <v>59</v>
      </c>
      <c r="L2" s="326" t="s">
        <v>26</v>
      </c>
    </row>
    <row r="3" spans="1:12" ht="22.5">
      <c r="A3" s="41" t="s">
        <v>349</v>
      </c>
      <c r="B3" s="283" t="s">
        <v>373</v>
      </c>
      <c r="C3" s="39">
        <v>2007</v>
      </c>
      <c r="D3" s="284" t="s">
        <v>354</v>
      </c>
      <c r="E3" s="58" t="s">
        <v>358</v>
      </c>
      <c r="F3" s="58" t="s">
        <v>359</v>
      </c>
      <c r="G3" s="58" t="s">
        <v>359</v>
      </c>
      <c r="H3" s="174" t="s">
        <v>537</v>
      </c>
      <c r="I3" s="174" t="s">
        <v>761</v>
      </c>
      <c r="J3" s="39" t="s">
        <v>730</v>
      </c>
      <c r="K3" s="326" t="s">
        <v>60</v>
      </c>
      <c r="L3" s="326" t="s">
        <v>26</v>
      </c>
    </row>
    <row r="4" spans="2:12" ht="22.5">
      <c r="B4" s="283" t="s">
        <v>374</v>
      </c>
      <c r="C4" s="43">
        <v>2008</v>
      </c>
      <c r="E4" s="58" t="s">
        <v>473</v>
      </c>
      <c r="F4" s="58" t="s">
        <v>360</v>
      </c>
      <c r="G4" s="58" t="s">
        <v>360</v>
      </c>
      <c r="H4" s="174" t="s">
        <v>538</v>
      </c>
      <c r="I4" s="174" t="s">
        <v>762</v>
      </c>
      <c r="J4" s="39" t="s">
        <v>731</v>
      </c>
      <c r="K4" s="326" t="s">
        <v>27</v>
      </c>
      <c r="L4" s="326" t="s">
        <v>28</v>
      </c>
    </row>
    <row r="5" spans="2:12" ht="22.5">
      <c r="B5" s="283" t="s">
        <v>426</v>
      </c>
      <c r="C5" s="39">
        <v>2009</v>
      </c>
      <c r="E5" s="58" t="s">
        <v>361</v>
      </c>
      <c r="F5" s="58" t="s">
        <v>362</v>
      </c>
      <c r="G5" s="58" t="s">
        <v>362</v>
      </c>
      <c r="H5" s="174" t="s">
        <v>539</v>
      </c>
      <c r="I5" s="174" t="s">
        <v>760</v>
      </c>
      <c r="J5" s="39" t="s">
        <v>732</v>
      </c>
      <c r="K5" s="326" t="s">
        <v>29</v>
      </c>
      <c r="L5" s="326" t="s">
        <v>30</v>
      </c>
    </row>
    <row r="6" spans="2:12" ht="22.5">
      <c r="B6" s="42"/>
      <c r="C6" s="43">
        <v>2010</v>
      </c>
      <c r="E6" s="58" t="s">
        <v>474</v>
      </c>
      <c r="F6" s="58" t="s">
        <v>363</v>
      </c>
      <c r="G6" s="58" t="s">
        <v>363</v>
      </c>
      <c r="H6" s="174" t="s">
        <v>540</v>
      </c>
      <c r="I6" s="174" t="s">
        <v>1</v>
      </c>
      <c r="J6" s="39" t="s">
        <v>725</v>
      </c>
      <c r="K6" s="326" t="s">
        <v>31</v>
      </c>
      <c r="L6" s="326" t="s">
        <v>30</v>
      </c>
    </row>
    <row r="7" spans="2:12" ht="22.5">
      <c r="B7" s="42"/>
      <c r="C7" s="43">
        <v>2011</v>
      </c>
      <c r="E7" s="58" t="s">
        <v>475</v>
      </c>
      <c r="F7" s="58" t="s">
        <v>364</v>
      </c>
      <c r="G7" s="58" t="s">
        <v>364</v>
      </c>
      <c r="H7" s="174" t="s">
        <v>541</v>
      </c>
      <c r="I7" s="174" t="s">
        <v>0</v>
      </c>
      <c r="J7" s="39" t="s">
        <v>726</v>
      </c>
      <c r="K7" s="326" t="s">
        <v>32</v>
      </c>
      <c r="L7" s="326" t="s">
        <v>30</v>
      </c>
    </row>
    <row r="8" spans="2:12" ht="22.5">
      <c r="B8" s="42"/>
      <c r="C8" s="43">
        <v>2012</v>
      </c>
      <c r="E8" s="58" t="s">
        <v>476</v>
      </c>
      <c r="F8" s="58" t="s">
        <v>365</v>
      </c>
      <c r="G8" s="58" t="s">
        <v>365</v>
      </c>
      <c r="H8" s="174" t="s">
        <v>542</v>
      </c>
      <c r="I8" s="174" t="s">
        <v>763</v>
      </c>
      <c r="J8" s="39" t="s">
        <v>727</v>
      </c>
      <c r="K8" s="326" t="s">
        <v>33</v>
      </c>
      <c r="L8" s="326" t="s">
        <v>30</v>
      </c>
    </row>
    <row r="9" spans="2:12" ht="11.25">
      <c r="B9" s="42"/>
      <c r="C9" s="43">
        <v>2013</v>
      </c>
      <c r="E9" s="58" t="s">
        <v>366</v>
      </c>
      <c r="F9" s="58" t="s">
        <v>367</v>
      </c>
      <c r="G9" s="58" t="s">
        <v>367</v>
      </c>
      <c r="H9" s="174" t="s">
        <v>543</v>
      </c>
      <c r="J9" s="39" t="s">
        <v>728</v>
      </c>
      <c r="K9" s="326" t="s">
        <v>34</v>
      </c>
      <c r="L9" s="326" t="s">
        <v>30</v>
      </c>
    </row>
    <row r="10" spans="2:12" ht="11.25">
      <c r="B10" s="42"/>
      <c r="C10" s="43">
        <v>2014</v>
      </c>
      <c r="E10" s="58" t="s">
        <v>368</v>
      </c>
      <c r="F10" s="58" t="s">
        <v>369</v>
      </c>
      <c r="G10" s="58" t="s">
        <v>369</v>
      </c>
      <c r="H10" s="174" t="s">
        <v>544</v>
      </c>
      <c r="J10" s="39" t="s">
        <v>733</v>
      </c>
      <c r="K10" s="326" t="s">
        <v>35</v>
      </c>
      <c r="L10" s="326" t="s">
        <v>30</v>
      </c>
    </row>
    <row r="11" spans="2:12" ht="11.25">
      <c r="B11" s="42"/>
      <c r="C11" s="43">
        <v>2015</v>
      </c>
      <c r="E11" s="58" t="s">
        <v>370</v>
      </c>
      <c r="F11" s="58">
        <v>10</v>
      </c>
      <c r="G11" s="58">
        <v>10</v>
      </c>
      <c r="H11" s="174" t="s">
        <v>545</v>
      </c>
      <c r="J11" s="39" t="s">
        <v>734</v>
      </c>
      <c r="K11" s="326" t="s">
        <v>36</v>
      </c>
      <c r="L11" s="326" t="s">
        <v>30</v>
      </c>
    </row>
    <row r="12" spans="2:12" ht="11.25">
      <c r="B12" s="42"/>
      <c r="C12" s="43"/>
      <c r="E12" s="58" t="s">
        <v>371</v>
      </c>
      <c r="F12" s="58">
        <v>11</v>
      </c>
      <c r="G12" s="58">
        <v>11</v>
      </c>
      <c r="H12" s="174" t="s">
        <v>546</v>
      </c>
      <c r="J12" s="39" t="s">
        <v>735</v>
      </c>
      <c r="K12" s="326" t="s">
        <v>37</v>
      </c>
      <c r="L12" s="326" t="s">
        <v>30</v>
      </c>
    </row>
    <row r="13" spans="2:12" ht="11.25">
      <c r="B13" s="42"/>
      <c r="C13" s="43"/>
      <c r="E13" s="58" t="s">
        <v>372</v>
      </c>
      <c r="F13" s="58">
        <v>12</v>
      </c>
      <c r="G13" s="58">
        <v>12</v>
      </c>
      <c r="H13" s="174" t="s">
        <v>547</v>
      </c>
      <c r="J13" s="39" t="s">
        <v>736</v>
      </c>
      <c r="K13" s="326" t="s">
        <v>38</v>
      </c>
      <c r="L13" s="326" t="s">
        <v>39</v>
      </c>
    </row>
    <row r="14" spans="2:12" ht="11.25">
      <c r="B14" s="42"/>
      <c r="C14" s="43"/>
      <c r="E14" s="58"/>
      <c r="F14" s="58"/>
      <c r="G14" s="58">
        <v>13</v>
      </c>
      <c r="H14" s="174" t="s">
        <v>548</v>
      </c>
      <c r="K14" s="326" t="s">
        <v>40</v>
      </c>
      <c r="L14" s="326" t="s">
        <v>39</v>
      </c>
    </row>
    <row r="15" spans="2:12" ht="11.25">
      <c r="B15" s="42"/>
      <c r="C15" s="43"/>
      <c r="E15" s="58"/>
      <c r="F15" s="58"/>
      <c r="G15" s="58">
        <v>14</v>
      </c>
      <c r="H15" s="174" t="s">
        <v>549</v>
      </c>
      <c r="K15" s="326" t="s">
        <v>41</v>
      </c>
      <c r="L15" s="326" t="s">
        <v>39</v>
      </c>
    </row>
    <row r="16" spans="2:12" ht="11.25">
      <c r="B16" s="42"/>
      <c r="C16" s="43"/>
      <c r="E16" s="58"/>
      <c r="F16" s="58"/>
      <c r="G16" s="58">
        <v>15</v>
      </c>
      <c r="H16" s="174" t="s">
        <v>550</v>
      </c>
      <c r="K16" s="326" t="s">
        <v>42</v>
      </c>
      <c r="L16" s="326" t="s">
        <v>39</v>
      </c>
    </row>
    <row r="17" spans="5:12" ht="11.25">
      <c r="E17" s="58"/>
      <c r="F17" s="58"/>
      <c r="G17" s="58">
        <v>16</v>
      </c>
      <c r="H17" s="174" t="s">
        <v>551</v>
      </c>
      <c r="K17" s="326" t="s">
        <v>43</v>
      </c>
      <c r="L17" s="326" t="s">
        <v>30</v>
      </c>
    </row>
    <row r="18" spans="5:12" ht="11.25">
      <c r="E18" s="58"/>
      <c r="F18" s="58"/>
      <c r="G18" s="58">
        <v>17</v>
      </c>
      <c r="H18" s="174" t="s">
        <v>552</v>
      </c>
      <c r="K18" s="326" t="s">
        <v>44</v>
      </c>
      <c r="L18" s="326" t="s">
        <v>30</v>
      </c>
    </row>
    <row r="19" spans="5:12" ht="11.25">
      <c r="E19" s="58"/>
      <c r="F19" s="58"/>
      <c r="G19" s="58">
        <v>18</v>
      </c>
      <c r="H19" s="174" t="s">
        <v>553</v>
      </c>
      <c r="K19" s="326" t="s">
        <v>45</v>
      </c>
      <c r="L19" s="326" t="s">
        <v>30</v>
      </c>
    </row>
    <row r="20" spans="5:12" ht="11.25">
      <c r="E20" s="58"/>
      <c r="F20" s="58"/>
      <c r="G20" s="58">
        <v>19</v>
      </c>
      <c r="H20" s="174" t="s">
        <v>554</v>
      </c>
      <c r="K20" s="326" t="s">
        <v>46</v>
      </c>
      <c r="L20" s="326" t="s">
        <v>39</v>
      </c>
    </row>
    <row r="21" spans="5:12" ht="11.25">
      <c r="E21" s="58"/>
      <c r="F21" s="58"/>
      <c r="G21" s="58">
        <v>20</v>
      </c>
      <c r="H21" s="174" t="s">
        <v>555</v>
      </c>
      <c r="K21" s="326" t="s">
        <v>52</v>
      </c>
      <c r="L21" s="326" t="s">
        <v>30</v>
      </c>
    </row>
    <row r="22" spans="5:12" ht="11.25">
      <c r="E22" s="58"/>
      <c r="F22" s="58"/>
      <c r="G22" s="58">
        <v>21</v>
      </c>
      <c r="H22" s="174" t="s">
        <v>556</v>
      </c>
      <c r="K22" s="326" t="s">
        <v>53</v>
      </c>
      <c r="L22" s="326" t="s">
        <v>30</v>
      </c>
    </row>
    <row r="23" spans="5:12" ht="11.25">
      <c r="E23" s="58"/>
      <c r="F23" s="58"/>
      <c r="G23" s="58">
        <v>22</v>
      </c>
      <c r="H23" s="174" t="s">
        <v>557</v>
      </c>
      <c r="K23" s="326" t="s">
        <v>47</v>
      </c>
      <c r="L23" s="326" t="s">
        <v>26</v>
      </c>
    </row>
    <row r="24" spans="1:12" ht="11.25">
      <c r="A24" s="39"/>
      <c r="E24" s="58"/>
      <c r="F24" s="58"/>
      <c r="G24" s="58">
        <v>23</v>
      </c>
      <c r="H24" s="174" t="s">
        <v>558</v>
      </c>
      <c r="K24" s="326" t="s">
        <v>54</v>
      </c>
      <c r="L24" s="326" t="s">
        <v>48</v>
      </c>
    </row>
    <row r="25" spans="5:12" ht="11.25">
      <c r="E25" s="58"/>
      <c r="F25" s="58"/>
      <c r="G25" s="58">
        <v>24</v>
      </c>
      <c r="H25" s="174" t="s">
        <v>559</v>
      </c>
      <c r="K25" s="326" t="s">
        <v>55</v>
      </c>
      <c r="L25" s="326" t="s">
        <v>48</v>
      </c>
    </row>
    <row r="26" spans="5:12" ht="11.25">
      <c r="E26" s="58"/>
      <c r="F26" s="58"/>
      <c r="G26" s="58">
        <v>25</v>
      </c>
      <c r="H26" s="174" t="s">
        <v>560</v>
      </c>
      <c r="K26" s="326" t="s">
        <v>56</v>
      </c>
      <c r="L26" s="326" t="s">
        <v>48</v>
      </c>
    </row>
    <row r="27" spans="5:12" ht="11.25">
      <c r="E27" s="58"/>
      <c r="F27" s="58"/>
      <c r="G27" s="58">
        <v>26</v>
      </c>
      <c r="H27" s="174" t="s">
        <v>561</v>
      </c>
      <c r="K27" s="326" t="s">
        <v>57</v>
      </c>
      <c r="L27" s="326" t="s">
        <v>48</v>
      </c>
    </row>
    <row r="28" spans="5:12" ht="11.25">
      <c r="E28" s="58"/>
      <c r="F28" s="58"/>
      <c r="G28" s="58">
        <v>27</v>
      </c>
      <c r="H28" s="174" t="s">
        <v>562</v>
      </c>
      <c r="K28" s="326" t="s">
        <v>58</v>
      </c>
      <c r="L28" s="326" t="s">
        <v>49</v>
      </c>
    </row>
    <row r="29" spans="5:12" ht="11.25">
      <c r="E29" s="58"/>
      <c r="F29" s="58"/>
      <c r="G29" s="58">
        <v>28</v>
      </c>
      <c r="H29" s="174" t="s">
        <v>563</v>
      </c>
      <c r="K29" s="326" t="s">
        <v>50</v>
      </c>
      <c r="L29" s="326"/>
    </row>
    <row r="30" spans="5:8" ht="11.25">
      <c r="E30" s="58"/>
      <c r="F30" s="58"/>
      <c r="G30" s="58">
        <v>29</v>
      </c>
      <c r="H30" s="174" t="s">
        <v>564</v>
      </c>
    </row>
    <row r="31" spans="5:8" ht="11.25">
      <c r="E31" s="58"/>
      <c r="F31" s="58"/>
      <c r="G31" s="58">
        <v>30</v>
      </c>
      <c r="H31" s="174" t="s">
        <v>565</v>
      </c>
    </row>
    <row r="32" spans="5:8" ht="11.25">
      <c r="E32" s="58"/>
      <c r="F32" s="58"/>
      <c r="G32" s="58">
        <v>31</v>
      </c>
      <c r="H32" s="174" t="s">
        <v>566</v>
      </c>
    </row>
    <row r="33" ht="11.25">
      <c r="H33" s="174" t="s">
        <v>567</v>
      </c>
    </row>
    <row r="34" ht="11.25">
      <c r="H34" s="174" t="s">
        <v>568</v>
      </c>
    </row>
    <row r="35" ht="11.25">
      <c r="H35" s="174" t="s">
        <v>569</v>
      </c>
    </row>
    <row r="36" ht="11.25">
      <c r="H36" s="174" t="s">
        <v>570</v>
      </c>
    </row>
    <row r="37" ht="11.25">
      <c r="H37" s="174" t="s">
        <v>571</v>
      </c>
    </row>
    <row r="38" ht="11.25">
      <c r="H38" s="174" t="s">
        <v>572</v>
      </c>
    </row>
    <row r="39" ht="11.25">
      <c r="H39" s="174" t="s">
        <v>573</v>
      </c>
    </row>
    <row r="40" ht="11.25">
      <c r="H40" s="174" t="s">
        <v>574</v>
      </c>
    </row>
    <row r="41" ht="11.25">
      <c r="H41" s="174" t="s">
        <v>575</v>
      </c>
    </row>
    <row r="42" ht="11.25">
      <c r="H42" s="174" t="s">
        <v>576</v>
      </c>
    </row>
    <row r="43" ht="11.25">
      <c r="H43" s="174" t="s">
        <v>577</v>
      </c>
    </row>
    <row r="44" ht="11.25">
      <c r="H44" s="174" t="s">
        <v>578</v>
      </c>
    </row>
    <row r="45" ht="11.25">
      <c r="H45" s="174" t="s">
        <v>579</v>
      </c>
    </row>
    <row r="46" ht="11.25">
      <c r="H46" s="174" t="s">
        <v>580</v>
      </c>
    </row>
    <row r="47" ht="11.25">
      <c r="H47" s="174" t="s">
        <v>581</v>
      </c>
    </row>
    <row r="48" ht="11.25">
      <c r="H48" s="174" t="s">
        <v>582</v>
      </c>
    </row>
    <row r="49" ht="11.25">
      <c r="H49" s="174" t="s">
        <v>583</v>
      </c>
    </row>
    <row r="50" ht="11.25">
      <c r="H50" s="174" t="s">
        <v>584</v>
      </c>
    </row>
    <row r="51" ht="11.25">
      <c r="H51" s="174" t="s">
        <v>585</v>
      </c>
    </row>
    <row r="52" ht="11.25">
      <c r="H52" s="174" t="s">
        <v>586</v>
      </c>
    </row>
    <row r="53" ht="11.25">
      <c r="H53" s="174" t="s">
        <v>587</v>
      </c>
    </row>
    <row r="54" ht="11.25">
      <c r="H54" s="174" t="s">
        <v>588</v>
      </c>
    </row>
    <row r="55" ht="11.25">
      <c r="H55" s="174" t="s">
        <v>589</v>
      </c>
    </row>
    <row r="56" ht="11.25">
      <c r="H56" s="174" t="s">
        <v>590</v>
      </c>
    </row>
    <row r="57" ht="11.25">
      <c r="H57" s="174" t="s">
        <v>591</v>
      </c>
    </row>
    <row r="58" ht="11.25">
      <c r="H58" s="174" t="s">
        <v>592</v>
      </c>
    </row>
    <row r="59" ht="11.25">
      <c r="H59" s="174" t="s">
        <v>593</v>
      </c>
    </row>
    <row r="60" ht="11.25">
      <c r="H60" s="174" t="s">
        <v>594</v>
      </c>
    </row>
    <row r="61" ht="11.25">
      <c r="H61" s="174" t="s">
        <v>595</v>
      </c>
    </row>
    <row r="62" ht="11.25">
      <c r="H62" s="174" t="s">
        <v>596</v>
      </c>
    </row>
    <row r="63" ht="11.25">
      <c r="H63" s="174" t="s">
        <v>597</v>
      </c>
    </row>
    <row r="64" ht="11.25">
      <c r="H64" s="174" t="s">
        <v>598</v>
      </c>
    </row>
    <row r="65" ht="11.25">
      <c r="H65" s="174" t="s">
        <v>599</v>
      </c>
    </row>
    <row r="66" ht="11.25">
      <c r="H66" s="174" t="s">
        <v>600</v>
      </c>
    </row>
    <row r="67" ht="11.25">
      <c r="H67" s="174" t="s">
        <v>601</v>
      </c>
    </row>
    <row r="68" ht="11.25">
      <c r="H68" s="174" t="s">
        <v>602</v>
      </c>
    </row>
    <row r="69" ht="11.25">
      <c r="H69" s="174" t="s">
        <v>603</v>
      </c>
    </row>
    <row r="70" ht="11.25">
      <c r="H70" s="174" t="s">
        <v>604</v>
      </c>
    </row>
    <row r="71" ht="11.25">
      <c r="H71" s="174" t="s">
        <v>605</v>
      </c>
    </row>
    <row r="72" ht="11.25">
      <c r="H72" s="174" t="s">
        <v>606</v>
      </c>
    </row>
    <row r="73" ht="11.25">
      <c r="H73" s="174" t="s">
        <v>607</v>
      </c>
    </row>
    <row r="74" ht="11.25">
      <c r="H74" s="174" t="s">
        <v>608</v>
      </c>
    </row>
    <row r="75" ht="11.25">
      <c r="H75" s="174" t="s">
        <v>609</v>
      </c>
    </row>
    <row r="76" ht="11.25">
      <c r="H76" s="174" t="s">
        <v>610</v>
      </c>
    </row>
    <row r="77" ht="11.25">
      <c r="H77" s="174" t="s">
        <v>611</v>
      </c>
    </row>
    <row r="78" ht="11.25">
      <c r="H78" s="174" t="s">
        <v>344</v>
      </c>
    </row>
    <row r="79" ht="11.25">
      <c r="H79" s="174" t="s">
        <v>612</v>
      </c>
    </row>
    <row r="80" ht="11.25">
      <c r="H80" s="174" t="s">
        <v>613</v>
      </c>
    </row>
    <row r="81" ht="11.25">
      <c r="H81" s="174" t="s">
        <v>614</v>
      </c>
    </row>
    <row r="82" ht="11.25">
      <c r="H82" s="174" t="s">
        <v>615</v>
      </c>
    </row>
    <row r="83" ht="11.25">
      <c r="H83" s="174" t="s">
        <v>616</v>
      </c>
    </row>
    <row r="84" ht="11.25">
      <c r="H84" s="174" t="s">
        <v>617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421</v>
      </c>
      <c r="C1" s="54" t="s">
        <v>422</v>
      </c>
      <c r="D1" s="54" t="s">
        <v>242</v>
      </c>
      <c r="E1" s="54" t="s">
        <v>423</v>
      </c>
      <c r="F1" s="54" t="s">
        <v>424</v>
      </c>
      <c r="G1" s="54" t="s">
        <v>425</v>
      </c>
      <c r="H1" s="54" t="s">
        <v>243</v>
      </c>
    </row>
    <row r="2" spans="1:8" ht="11.25">
      <c r="A2" s="54">
        <v>5</v>
      </c>
      <c r="B2" s="54" t="s">
        <v>103</v>
      </c>
      <c r="C2" s="54" t="s">
        <v>103</v>
      </c>
      <c r="D2" s="54" t="s">
        <v>104</v>
      </c>
      <c r="E2" s="54" t="s">
        <v>115</v>
      </c>
      <c r="F2" s="54" t="s">
        <v>116</v>
      </c>
      <c r="G2" s="54" t="s">
        <v>110</v>
      </c>
      <c r="H2" s="54" t="s">
        <v>760</v>
      </c>
    </row>
    <row r="3" spans="1:8" ht="11.25">
      <c r="A3" s="54">
        <v>15</v>
      </c>
      <c r="B3" s="54" t="s">
        <v>136</v>
      </c>
      <c r="C3" s="54" t="s">
        <v>142</v>
      </c>
      <c r="D3" s="54" t="s">
        <v>143</v>
      </c>
      <c r="E3" s="54" t="s">
        <v>144</v>
      </c>
      <c r="F3" s="54" t="s">
        <v>145</v>
      </c>
      <c r="G3" s="54" t="s">
        <v>127</v>
      </c>
      <c r="H3" s="54" t="s">
        <v>760</v>
      </c>
    </row>
    <row r="4" spans="1:8" ht="11.25">
      <c r="A4" s="54">
        <v>16</v>
      </c>
      <c r="B4" s="54" t="s">
        <v>136</v>
      </c>
      <c r="C4" s="54" t="s">
        <v>142</v>
      </c>
      <c r="D4" s="54" t="s">
        <v>143</v>
      </c>
      <c r="E4" s="54" t="s">
        <v>146</v>
      </c>
      <c r="F4" s="54" t="s">
        <v>147</v>
      </c>
      <c r="G4" s="54" t="s">
        <v>127</v>
      </c>
      <c r="H4" s="54" t="s">
        <v>760</v>
      </c>
    </row>
    <row r="5" spans="1:8" ht="11.25">
      <c r="A5" s="54">
        <v>19</v>
      </c>
      <c r="B5" s="54" t="s">
        <v>152</v>
      </c>
      <c r="C5" s="54" t="s">
        <v>154</v>
      </c>
      <c r="D5" s="54" t="s">
        <v>155</v>
      </c>
      <c r="E5" s="54" t="s">
        <v>156</v>
      </c>
      <c r="F5" s="54" t="s">
        <v>157</v>
      </c>
      <c r="G5" s="54" t="s">
        <v>158</v>
      </c>
      <c r="H5" s="54" t="s">
        <v>760</v>
      </c>
    </row>
    <row r="6" spans="1:8" ht="11.25">
      <c r="A6" s="54">
        <v>20</v>
      </c>
      <c r="B6" s="54" t="s">
        <v>152</v>
      </c>
      <c r="C6" s="54" t="s">
        <v>154</v>
      </c>
      <c r="D6" s="54" t="s">
        <v>155</v>
      </c>
      <c r="E6" s="54" t="s">
        <v>159</v>
      </c>
      <c r="F6" s="54" t="s">
        <v>160</v>
      </c>
      <c r="G6" s="54" t="s">
        <v>158</v>
      </c>
      <c r="H6" s="54" t="s">
        <v>760</v>
      </c>
    </row>
    <row r="7" spans="1:8" ht="11.25">
      <c r="A7" s="54">
        <v>23</v>
      </c>
      <c r="B7" s="54" t="s">
        <v>175</v>
      </c>
      <c r="C7" s="54" t="s">
        <v>177</v>
      </c>
      <c r="D7" s="54" t="s">
        <v>178</v>
      </c>
      <c r="E7" s="54" t="s">
        <v>742</v>
      </c>
      <c r="F7" s="54" t="s">
        <v>179</v>
      </c>
      <c r="G7" s="54" t="s">
        <v>180</v>
      </c>
      <c r="H7" s="54" t="s">
        <v>760</v>
      </c>
    </row>
    <row r="8" spans="1:8" ht="11.25">
      <c r="A8" s="54">
        <v>24</v>
      </c>
      <c r="B8" s="54" t="s">
        <v>181</v>
      </c>
      <c r="C8" s="54" t="s">
        <v>183</v>
      </c>
      <c r="D8" s="54" t="s">
        <v>184</v>
      </c>
      <c r="E8" s="54" t="s">
        <v>185</v>
      </c>
      <c r="F8" s="54" t="s">
        <v>186</v>
      </c>
      <c r="G8" s="54" t="s">
        <v>187</v>
      </c>
      <c r="H8" s="54" t="s">
        <v>760</v>
      </c>
    </row>
    <row r="9" spans="1:8" ht="11.25">
      <c r="A9" s="54">
        <v>25</v>
      </c>
      <c r="B9" s="54" t="s">
        <v>188</v>
      </c>
      <c r="C9" s="54" t="s">
        <v>190</v>
      </c>
      <c r="D9" s="54" t="s">
        <v>191</v>
      </c>
      <c r="E9" s="54" t="s">
        <v>192</v>
      </c>
      <c r="F9" s="54" t="s">
        <v>193</v>
      </c>
      <c r="G9" s="54" t="s">
        <v>194</v>
      </c>
      <c r="H9" s="54" t="s">
        <v>760</v>
      </c>
    </row>
    <row r="10" spans="1:8" ht="11.25">
      <c r="A10" s="54">
        <v>27</v>
      </c>
      <c r="B10" s="54" t="s">
        <v>195</v>
      </c>
      <c r="C10" s="54" t="s">
        <v>202</v>
      </c>
      <c r="D10" s="54" t="s">
        <v>203</v>
      </c>
      <c r="E10" s="54" t="s">
        <v>204</v>
      </c>
      <c r="F10" s="54" t="s">
        <v>205</v>
      </c>
      <c r="G10" s="54" t="s">
        <v>201</v>
      </c>
      <c r="H10" s="54" t="s">
        <v>760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421</v>
      </c>
      <c r="C1" s="53" t="s">
        <v>422</v>
      </c>
      <c r="D1" s="53" t="s">
        <v>242</v>
      </c>
      <c r="E1" s="53" t="s">
        <v>423</v>
      </c>
      <c r="F1" s="53" t="s">
        <v>424</v>
      </c>
      <c r="G1" s="53" t="s">
        <v>425</v>
      </c>
      <c r="H1" s="53" t="s">
        <v>243</v>
      </c>
    </row>
    <row r="2" spans="1:8" ht="11.25">
      <c r="A2" s="53">
        <v>1</v>
      </c>
      <c r="B2" s="53" t="s">
        <v>103</v>
      </c>
      <c r="C2" s="53" t="s">
        <v>103</v>
      </c>
      <c r="D2" s="53" t="s">
        <v>104</v>
      </c>
      <c r="E2" s="53" t="s">
        <v>105</v>
      </c>
      <c r="F2" s="53" t="s">
        <v>106</v>
      </c>
      <c r="G2" s="53" t="s">
        <v>107</v>
      </c>
      <c r="H2" s="53" t="s">
        <v>760</v>
      </c>
    </row>
    <row r="3" spans="1:8" ht="11.25">
      <c r="A3" s="53">
        <v>2</v>
      </c>
      <c r="B3" s="53" t="s">
        <v>103</v>
      </c>
      <c r="C3" s="53" t="s">
        <v>103</v>
      </c>
      <c r="D3" s="53" t="s">
        <v>104</v>
      </c>
      <c r="E3" s="53" t="s">
        <v>108</v>
      </c>
      <c r="F3" s="53" t="s">
        <v>109</v>
      </c>
      <c r="G3" s="53" t="s">
        <v>110</v>
      </c>
      <c r="H3" s="53" t="s">
        <v>760</v>
      </c>
    </row>
    <row r="4" spans="1:8" ht="11.25">
      <c r="A4" s="53">
        <v>3</v>
      </c>
      <c r="B4" s="53" t="s">
        <v>103</v>
      </c>
      <c r="C4" s="53" t="s">
        <v>103</v>
      </c>
      <c r="D4" s="53" t="s">
        <v>104</v>
      </c>
      <c r="E4" s="53" t="s">
        <v>111</v>
      </c>
      <c r="F4" s="53" t="s">
        <v>112</v>
      </c>
      <c r="G4" s="53" t="s">
        <v>110</v>
      </c>
      <c r="H4" s="53" t="s">
        <v>760</v>
      </c>
    </row>
    <row r="5" spans="1:8" ht="11.25">
      <c r="A5" s="53">
        <v>4</v>
      </c>
      <c r="B5" s="53" t="s">
        <v>103</v>
      </c>
      <c r="C5" s="53" t="s">
        <v>103</v>
      </c>
      <c r="D5" s="53" t="s">
        <v>104</v>
      </c>
      <c r="E5" s="53" t="s">
        <v>113</v>
      </c>
      <c r="F5" s="53" t="s">
        <v>114</v>
      </c>
      <c r="G5" s="53" t="s">
        <v>110</v>
      </c>
      <c r="H5" s="53" t="s">
        <v>760</v>
      </c>
    </row>
    <row r="6" spans="1:8" ht="11.25">
      <c r="A6" s="53">
        <v>5</v>
      </c>
      <c r="B6" s="53" t="s">
        <v>103</v>
      </c>
      <c r="C6" s="53" t="s">
        <v>103</v>
      </c>
      <c r="D6" s="53" t="s">
        <v>104</v>
      </c>
      <c r="E6" s="53" t="s">
        <v>115</v>
      </c>
      <c r="F6" s="53" t="s">
        <v>116</v>
      </c>
      <c r="G6" s="53" t="s">
        <v>110</v>
      </c>
      <c r="H6" s="53" t="s">
        <v>760</v>
      </c>
    </row>
    <row r="7" spans="1:8" ht="11.25">
      <c r="A7" s="53">
        <v>6</v>
      </c>
      <c r="B7" s="53" t="s">
        <v>103</v>
      </c>
      <c r="C7" s="53" t="s">
        <v>103</v>
      </c>
      <c r="D7" s="53" t="s">
        <v>104</v>
      </c>
      <c r="E7" s="53" t="s">
        <v>117</v>
      </c>
      <c r="F7" s="53" t="s">
        <v>118</v>
      </c>
      <c r="G7" s="53" t="s">
        <v>110</v>
      </c>
      <c r="H7" s="53" t="s">
        <v>760</v>
      </c>
    </row>
    <row r="8" spans="1:8" ht="11.25">
      <c r="A8" s="53">
        <v>7</v>
      </c>
      <c r="B8" s="53" t="s">
        <v>103</v>
      </c>
      <c r="C8" s="53" t="s">
        <v>103</v>
      </c>
      <c r="D8" s="53" t="s">
        <v>104</v>
      </c>
      <c r="E8" s="53" t="s">
        <v>119</v>
      </c>
      <c r="F8" s="53" t="s">
        <v>120</v>
      </c>
      <c r="G8" s="53" t="s">
        <v>110</v>
      </c>
      <c r="H8" s="53" t="s">
        <v>760</v>
      </c>
    </row>
    <row r="9" spans="1:8" ht="11.25">
      <c r="A9" s="53">
        <v>8</v>
      </c>
      <c r="B9" s="53" t="s">
        <v>103</v>
      </c>
      <c r="C9" s="53" t="s">
        <v>103</v>
      </c>
      <c r="D9" s="53" t="s">
        <v>104</v>
      </c>
      <c r="E9" s="53" t="s">
        <v>121</v>
      </c>
      <c r="F9" s="53" t="s">
        <v>122</v>
      </c>
      <c r="G9" s="53" t="s">
        <v>110</v>
      </c>
      <c r="H9" s="53" t="s">
        <v>760</v>
      </c>
    </row>
    <row r="10" spans="1:8" ht="11.25">
      <c r="A10" s="53">
        <v>9</v>
      </c>
      <c r="B10" s="53" t="s">
        <v>103</v>
      </c>
      <c r="C10" s="53" t="s">
        <v>103</v>
      </c>
      <c r="D10" s="53" t="s">
        <v>104</v>
      </c>
      <c r="E10" s="53" t="s">
        <v>123</v>
      </c>
      <c r="F10" s="53" t="s">
        <v>124</v>
      </c>
      <c r="G10" s="53" t="s">
        <v>110</v>
      </c>
      <c r="H10" s="53" t="s">
        <v>760</v>
      </c>
    </row>
    <row r="11" spans="1:8" ht="11.25">
      <c r="A11" s="53">
        <v>10</v>
      </c>
      <c r="B11" s="53" t="s">
        <v>103</v>
      </c>
      <c r="C11" s="53" t="s">
        <v>103</v>
      </c>
      <c r="D11" s="53" t="s">
        <v>104</v>
      </c>
      <c r="E11" s="53" t="s">
        <v>125</v>
      </c>
      <c r="F11" s="53" t="s">
        <v>126</v>
      </c>
      <c r="G11" s="53" t="s">
        <v>127</v>
      </c>
      <c r="H11" s="53" t="s">
        <v>760</v>
      </c>
    </row>
    <row r="12" spans="1:8" ht="11.25">
      <c r="A12" s="53">
        <v>11</v>
      </c>
      <c r="B12" s="53" t="s">
        <v>103</v>
      </c>
      <c r="C12" s="53" t="s">
        <v>103</v>
      </c>
      <c r="D12" s="53" t="s">
        <v>104</v>
      </c>
      <c r="E12" s="53" t="s">
        <v>128</v>
      </c>
      <c r="F12" s="53" t="s">
        <v>129</v>
      </c>
      <c r="G12" s="53" t="s">
        <v>110</v>
      </c>
      <c r="H12" s="53" t="s">
        <v>763</v>
      </c>
    </row>
    <row r="13" spans="1:8" ht="11.25">
      <c r="A13" s="53">
        <v>12</v>
      </c>
      <c r="B13" s="53" t="s">
        <v>103</v>
      </c>
      <c r="C13" s="53" t="s">
        <v>103</v>
      </c>
      <c r="D13" s="53" t="s">
        <v>104</v>
      </c>
      <c r="E13" s="53" t="s">
        <v>130</v>
      </c>
      <c r="F13" s="53" t="s">
        <v>131</v>
      </c>
      <c r="G13" s="53" t="s">
        <v>110</v>
      </c>
      <c r="H13" s="53" t="s">
        <v>760</v>
      </c>
    </row>
    <row r="14" spans="1:8" ht="11.25">
      <c r="A14" s="53">
        <v>13</v>
      </c>
      <c r="B14" s="53" t="s">
        <v>132</v>
      </c>
      <c r="C14" s="53" t="s">
        <v>132</v>
      </c>
      <c r="D14" s="53" t="s">
        <v>133</v>
      </c>
      <c r="E14" s="53" t="s">
        <v>134</v>
      </c>
      <c r="F14" s="53" t="s">
        <v>135</v>
      </c>
      <c r="G14" s="53" t="s">
        <v>110</v>
      </c>
      <c r="H14" s="53" t="s">
        <v>760</v>
      </c>
    </row>
    <row r="15" spans="1:8" ht="11.25">
      <c r="A15" s="53">
        <v>14</v>
      </c>
      <c r="B15" s="53" t="s">
        <v>136</v>
      </c>
      <c r="C15" s="53" t="s">
        <v>138</v>
      </c>
      <c r="D15" s="53" t="s">
        <v>139</v>
      </c>
      <c r="E15" s="53" t="s">
        <v>140</v>
      </c>
      <c r="F15" s="53" t="s">
        <v>141</v>
      </c>
      <c r="G15" s="53" t="s">
        <v>127</v>
      </c>
      <c r="H15" s="53" t="s">
        <v>760</v>
      </c>
    </row>
    <row r="16" spans="1:8" ht="11.25">
      <c r="A16" s="53">
        <v>15</v>
      </c>
      <c r="B16" s="53" t="s">
        <v>136</v>
      </c>
      <c r="C16" s="53" t="s">
        <v>142</v>
      </c>
      <c r="D16" s="53" t="s">
        <v>143</v>
      </c>
      <c r="E16" s="53" t="s">
        <v>144</v>
      </c>
      <c r="F16" s="53" t="s">
        <v>145</v>
      </c>
      <c r="G16" s="53" t="s">
        <v>127</v>
      </c>
      <c r="H16" s="53" t="s">
        <v>760</v>
      </c>
    </row>
    <row r="17" spans="1:8" ht="11.25">
      <c r="A17" s="53">
        <v>16</v>
      </c>
      <c r="B17" s="53" t="s">
        <v>136</v>
      </c>
      <c r="C17" s="53" t="s">
        <v>142</v>
      </c>
      <c r="D17" s="53" t="s">
        <v>143</v>
      </c>
      <c r="E17" s="53" t="s">
        <v>146</v>
      </c>
      <c r="F17" s="53" t="s">
        <v>147</v>
      </c>
      <c r="G17" s="53" t="s">
        <v>127</v>
      </c>
      <c r="H17" s="53" t="s">
        <v>760</v>
      </c>
    </row>
    <row r="18" spans="1:8" ht="11.25">
      <c r="A18" s="53">
        <v>17</v>
      </c>
      <c r="B18" s="53" t="s">
        <v>136</v>
      </c>
      <c r="C18" s="53" t="s">
        <v>142</v>
      </c>
      <c r="D18" s="53" t="s">
        <v>143</v>
      </c>
      <c r="E18" s="53" t="s">
        <v>148</v>
      </c>
      <c r="F18" s="53" t="s">
        <v>149</v>
      </c>
      <c r="G18" s="53" t="s">
        <v>127</v>
      </c>
      <c r="H18" s="53" t="s">
        <v>760</v>
      </c>
    </row>
    <row r="19" spans="1:8" ht="11.25">
      <c r="A19" s="53">
        <v>18</v>
      </c>
      <c r="B19" s="53" t="s">
        <v>136</v>
      </c>
      <c r="C19" s="53" t="s">
        <v>142</v>
      </c>
      <c r="D19" s="53" t="s">
        <v>143</v>
      </c>
      <c r="E19" s="53" t="s">
        <v>150</v>
      </c>
      <c r="F19" s="53" t="s">
        <v>151</v>
      </c>
      <c r="G19" s="53" t="s">
        <v>127</v>
      </c>
      <c r="H19" s="53" t="s">
        <v>760</v>
      </c>
    </row>
    <row r="20" spans="1:8" ht="11.25">
      <c r="A20" s="53">
        <v>19</v>
      </c>
      <c r="B20" s="53" t="s">
        <v>152</v>
      </c>
      <c r="C20" s="53" t="s">
        <v>154</v>
      </c>
      <c r="D20" s="53" t="s">
        <v>155</v>
      </c>
      <c r="E20" s="53" t="s">
        <v>156</v>
      </c>
      <c r="F20" s="53" t="s">
        <v>157</v>
      </c>
      <c r="G20" s="53" t="s">
        <v>158</v>
      </c>
      <c r="H20" s="53" t="s">
        <v>760</v>
      </c>
    </row>
    <row r="21" spans="1:8" ht="11.25">
      <c r="A21" s="53">
        <v>20</v>
      </c>
      <c r="B21" s="53" t="s">
        <v>152</v>
      </c>
      <c r="C21" s="53" t="s">
        <v>154</v>
      </c>
      <c r="D21" s="53" t="s">
        <v>155</v>
      </c>
      <c r="E21" s="53" t="s">
        <v>159</v>
      </c>
      <c r="F21" s="53" t="s">
        <v>160</v>
      </c>
      <c r="G21" s="53" t="s">
        <v>158</v>
      </c>
      <c r="H21" s="53" t="s">
        <v>760</v>
      </c>
    </row>
    <row r="22" spans="1:8" ht="11.25">
      <c r="A22" s="53">
        <v>21</v>
      </c>
      <c r="B22" s="53" t="s">
        <v>161</v>
      </c>
      <c r="C22" s="53" t="s">
        <v>163</v>
      </c>
      <c r="D22" s="53" t="s">
        <v>164</v>
      </c>
      <c r="E22" s="53" t="s">
        <v>165</v>
      </c>
      <c r="F22" s="53" t="s">
        <v>166</v>
      </c>
      <c r="G22" s="53" t="s">
        <v>167</v>
      </c>
      <c r="H22" s="53" t="s">
        <v>760</v>
      </c>
    </row>
    <row r="23" spans="1:8" ht="11.25">
      <c r="A23" s="53">
        <v>22</v>
      </c>
      <c r="B23" s="53" t="s">
        <v>168</v>
      </c>
      <c r="C23" s="53" t="s">
        <v>170</v>
      </c>
      <c r="D23" s="53" t="s">
        <v>171</v>
      </c>
      <c r="E23" s="53" t="s">
        <v>172</v>
      </c>
      <c r="F23" s="53" t="s">
        <v>173</v>
      </c>
      <c r="G23" s="53" t="s">
        <v>174</v>
      </c>
      <c r="H23" s="53" t="s">
        <v>760</v>
      </c>
    </row>
    <row r="24" spans="1:8" ht="11.25">
      <c r="A24" s="53">
        <v>23</v>
      </c>
      <c r="B24" s="53" t="s">
        <v>175</v>
      </c>
      <c r="C24" s="53" t="s">
        <v>177</v>
      </c>
      <c r="D24" s="53" t="s">
        <v>178</v>
      </c>
      <c r="E24" s="53" t="s">
        <v>742</v>
      </c>
      <c r="F24" s="53" t="s">
        <v>179</v>
      </c>
      <c r="G24" s="53" t="s">
        <v>180</v>
      </c>
      <c r="H24" s="53" t="s">
        <v>760</v>
      </c>
    </row>
    <row r="25" spans="1:8" ht="11.25">
      <c r="A25" s="53">
        <v>24</v>
      </c>
      <c r="B25" s="53" t="s">
        <v>181</v>
      </c>
      <c r="C25" s="53" t="s">
        <v>183</v>
      </c>
      <c r="D25" s="53" t="s">
        <v>184</v>
      </c>
      <c r="E25" s="53" t="s">
        <v>185</v>
      </c>
      <c r="F25" s="53" t="s">
        <v>186</v>
      </c>
      <c r="G25" s="53" t="s">
        <v>187</v>
      </c>
      <c r="H25" s="53" t="s">
        <v>760</v>
      </c>
    </row>
    <row r="26" spans="1:8" ht="11.25">
      <c r="A26" s="53">
        <v>25</v>
      </c>
      <c r="B26" s="53" t="s">
        <v>188</v>
      </c>
      <c r="C26" s="53" t="s">
        <v>190</v>
      </c>
      <c r="D26" s="53" t="s">
        <v>191</v>
      </c>
      <c r="E26" s="53" t="s">
        <v>192</v>
      </c>
      <c r="F26" s="53" t="s">
        <v>193</v>
      </c>
      <c r="G26" s="53" t="s">
        <v>194</v>
      </c>
      <c r="H26" s="53" t="s">
        <v>760</v>
      </c>
    </row>
    <row r="27" spans="1:8" ht="11.25">
      <c r="A27" s="53">
        <v>26</v>
      </c>
      <c r="B27" s="53" t="s">
        <v>195</v>
      </c>
      <c r="C27" s="53" t="s">
        <v>197</v>
      </c>
      <c r="D27" s="53" t="s">
        <v>198</v>
      </c>
      <c r="E27" s="53" t="s">
        <v>199</v>
      </c>
      <c r="F27" s="53" t="s">
        <v>200</v>
      </c>
      <c r="G27" s="53" t="s">
        <v>201</v>
      </c>
      <c r="H27" s="53" t="s">
        <v>760</v>
      </c>
    </row>
    <row r="28" spans="1:8" ht="11.25">
      <c r="A28" s="53">
        <v>27</v>
      </c>
      <c r="B28" s="53" t="s">
        <v>195</v>
      </c>
      <c r="C28" s="53" t="s">
        <v>202</v>
      </c>
      <c r="D28" s="53" t="s">
        <v>203</v>
      </c>
      <c r="E28" s="53" t="s">
        <v>204</v>
      </c>
      <c r="F28" s="53" t="s">
        <v>205</v>
      </c>
      <c r="G28" s="53" t="s">
        <v>201</v>
      </c>
      <c r="H28" s="53" t="s">
        <v>760</v>
      </c>
    </row>
    <row r="29" spans="1:8" ht="11.25">
      <c r="A29" s="53">
        <v>28</v>
      </c>
      <c r="B29" s="53" t="s">
        <v>206</v>
      </c>
      <c r="C29" s="53" t="s">
        <v>208</v>
      </c>
      <c r="D29" s="53" t="s">
        <v>209</v>
      </c>
      <c r="E29" s="53" t="s">
        <v>210</v>
      </c>
      <c r="F29" s="53" t="s">
        <v>211</v>
      </c>
      <c r="G29" s="53" t="s">
        <v>110</v>
      </c>
      <c r="H29" s="53" t="s">
        <v>760</v>
      </c>
    </row>
    <row r="30" spans="1:8" ht="11.25">
      <c r="A30" s="53">
        <v>29</v>
      </c>
      <c r="B30" s="53" t="s">
        <v>206</v>
      </c>
      <c r="C30" s="53" t="s">
        <v>212</v>
      </c>
      <c r="D30" s="53" t="s">
        <v>213</v>
      </c>
      <c r="E30" s="53" t="s">
        <v>214</v>
      </c>
      <c r="F30" s="53" t="s">
        <v>215</v>
      </c>
      <c r="G30" s="53" t="s">
        <v>110</v>
      </c>
      <c r="H30" s="53" t="s">
        <v>760</v>
      </c>
    </row>
    <row r="31" spans="1:8" ht="11.25">
      <c r="A31" s="53">
        <v>30</v>
      </c>
      <c r="B31" s="53" t="s">
        <v>206</v>
      </c>
      <c r="C31" s="53" t="s">
        <v>212</v>
      </c>
      <c r="D31" s="53" t="s">
        <v>213</v>
      </c>
      <c r="E31" s="53" t="s">
        <v>216</v>
      </c>
      <c r="F31" s="53" t="s">
        <v>217</v>
      </c>
      <c r="G31" s="53" t="s">
        <v>110</v>
      </c>
      <c r="H31" s="53" t="s">
        <v>760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3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422</v>
      </c>
      <c r="B1" s="48" t="s">
        <v>421</v>
      </c>
      <c r="C1" s="48" t="s">
        <v>434</v>
      </c>
    </row>
    <row r="2" spans="1:5" ht="11.25">
      <c r="A2" s="48" t="s">
        <v>103</v>
      </c>
      <c r="B2" s="48" t="s">
        <v>103</v>
      </c>
      <c r="C2" s="48" t="s">
        <v>104</v>
      </c>
      <c r="D2" s="48" t="s">
        <v>103</v>
      </c>
      <c r="E2" s="48" t="s">
        <v>346</v>
      </c>
    </row>
    <row r="3" spans="1:5" ht="11.25">
      <c r="A3" s="48" t="s">
        <v>219</v>
      </c>
      <c r="B3" s="48" t="s">
        <v>219</v>
      </c>
      <c r="C3" s="48" t="s">
        <v>220</v>
      </c>
      <c r="D3" s="48" t="s">
        <v>219</v>
      </c>
      <c r="E3" s="48" t="s">
        <v>244</v>
      </c>
    </row>
    <row r="4" spans="1:5" ht="11.25">
      <c r="A4" s="48" t="s">
        <v>219</v>
      </c>
      <c r="B4" s="48" t="s">
        <v>221</v>
      </c>
      <c r="C4" s="48" t="s">
        <v>222</v>
      </c>
      <c r="D4" s="48" t="s">
        <v>136</v>
      </c>
      <c r="E4" s="48" t="s">
        <v>245</v>
      </c>
    </row>
    <row r="5" spans="1:5" ht="11.25">
      <c r="A5" s="48" t="s">
        <v>136</v>
      </c>
      <c r="B5" s="48" t="s">
        <v>223</v>
      </c>
      <c r="C5" s="48" t="s">
        <v>224</v>
      </c>
      <c r="D5" s="48" t="s">
        <v>152</v>
      </c>
      <c r="E5" s="48" t="s">
        <v>246</v>
      </c>
    </row>
    <row r="6" spans="1:5" ht="11.25">
      <c r="A6" s="48" t="s">
        <v>136</v>
      </c>
      <c r="B6" s="48" t="s">
        <v>138</v>
      </c>
      <c r="C6" s="48" t="s">
        <v>139</v>
      </c>
      <c r="D6" s="48" t="s">
        <v>161</v>
      </c>
      <c r="E6" s="48" t="s">
        <v>247</v>
      </c>
    </row>
    <row r="7" spans="1:5" ht="11.25">
      <c r="A7" s="48" t="s">
        <v>136</v>
      </c>
      <c r="B7" s="48" t="s">
        <v>136</v>
      </c>
      <c r="C7" s="48" t="s">
        <v>137</v>
      </c>
      <c r="D7" s="48" t="s">
        <v>168</v>
      </c>
      <c r="E7" s="48" t="s">
        <v>248</v>
      </c>
    </row>
    <row r="8" spans="1:5" ht="11.25">
      <c r="A8" s="48" t="s">
        <v>136</v>
      </c>
      <c r="B8" s="48" t="s">
        <v>142</v>
      </c>
      <c r="C8" s="48" t="s">
        <v>143</v>
      </c>
      <c r="D8" s="48" t="s">
        <v>175</v>
      </c>
      <c r="E8" s="48" t="s">
        <v>249</v>
      </c>
    </row>
    <row r="9" spans="1:5" ht="11.25">
      <c r="A9" s="48" t="s">
        <v>152</v>
      </c>
      <c r="B9" s="48" t="s">
        <v>152</v>
      </c>
      <c r="C9" s="48" t="s">
        <v>153</v>
      </c>
      <c r="D9" s="48" t="s">
        <v>181</v>
      </c>
      <c r="E9" s="48" t="s">
        <v>250</v>
      </c>
    </row>
    <row r="10" spans="1:5" ht="11.25">
      <c r="A10" s="48" t="s">
        <v>152</v>
      </c>
      <c r="B10" s="48" t="s">
        <v>154</v>
      </c>
      <c r="C10" s="48" t="s">
        <v>155</v>
      </c>
      <c r="D10" s="48" t="s">
        <v>188</v>
      </c>
      <c r="E10" s="48" t="s">
        <v>251</v>
      </c>
    </row>
    <row r="11" spans="1:5" ht="11.25">
      <c r="A11" s="48" t="s">
        <v>161</v>
      </c>
      <c r="B11" s="48" t="s">
        <v>225</v>
      </c>
      <c r="C11" s="48" t="s">
        <v>226</v>
      </c>
      <c r="D11" s="48" t="s">
        <v>195</v>
      </c>
      <c r="E11" s="48" t="s">
        <v>252</v>
      </c>
    </row>
    <row r="12" spans="1:5" ht="11.25">
      <c r="A12" s="48" t="s">
        <v>161</v>
      </c>
      <c r="B12" s="48" t="s">
        <v>227</v>
      </c>
      <c r="C12" s="48" t="s">
        <v>228</v>
      </c>
      <c r="D12" s="48" t="s">
        <v>206</v>
      </c>
      <c r="E12" s="48" t="s">
        <v>253</v>
      </c>
    </row>
    <row r="13" spans="1:3" ht="11.25">
      <c r="A13" s="48" t="s">
        <v>161</v>
      </c>
      <c r="B13" s="48" t="s">
        <v>161</v>
      </c>
      <c r="C13" s="48" t="s">
        <v>162</v>
      </c>
    </row>
    <row r="14" spans="1:3" ht="11.25">
      <c r="A14" s="48" t="s">
        <v>161</v>
      </c>
      <c r="B14" s="48" t="s">
        <v>163</v>
      </c>
      <c r="C14" s="48" t="s">
        <v>164</v>
      </c>
    </row>
    <row r="15" spans="1:3" ht="11.25">
      <c r="A15" s="48" t="s">
        <v>168</v>
      </c>
      <c r="B15" s="48" t="s">
        <v>170</v>
      </c>
      <c r="C15" s="48" t="s">
        <v>171</v>
      </c>
    </row>
    <row r="16" spans="1:3" ht="11.25">
      <c r="A16" s="48" t="s">
        <v>168</v>
      </c>
      <c r="B16" s="48" t="s">
        <v>229</v>
      </c>
      <c r="C16" s="48" t="s">
        <v>230</v>
      </c>
    </row>
    <row r="17" spans="1:3" ht="11.25">
      <c r="A17" s="48" t="s">
        <v>168</v>
      </c>
      <c r="B17" s="48" t="s">
        <v>168</v>
      </c>
      <c r="C17" s="48" t="s">
        <v>169</v>
      </c>
    </row>
    <row r="18" spans="1:3" ht="11.25">
      <c r="A18" s="48" t="s">
        <v>168</v>
      </c>
      <c r="B18" s="48" t="s">
        <v>231</v>
      </c>
      <c r="C18" s="48" t="s">
        <v>232</v>
      </c>
    </row>
    <row r="19" spans="1:3" ht="11.25">
      <c r="A19" s="48" t="s">
        <v>168</v>
      </c>
      <c r="B19" s="48" t="s">
        <v>233</v>
      </c>
      <c r="C19" s="48" t="s">
        <v>234</v>
      </c>
    </row>
    <row r="20" spans="1:3" ht="11.25">
      <c r="A20" s="48" t="s">
        <v>175</v>
      </c>
      <c r="B20" s="48" t="s">
        <v>175</v>
      </c>
      <c r="C20" s="48" t="s">
        <v>176</v>
      </c>
    </row>
    <row r="21" spans="1:3" ht="11.25">
      <c r="A21" s="48" t="s">
        <v>175</v>
      </c>
      <c r="B21" s="48" t="s">
        <v>177</v>
      </c>
      <c r="C21" s="48" t="s">
        <v>178</v>
      </c>
    </row>
    <row r="22" spans="1:3" ht="11.25">
      <c r="A22" s="48" t="s">
        <v>181</v>
      </c>
      <c r="B22" s="48" t="s">
        <v>181</v>
      </c>
      <c r="C22" s="48" t="s">
        <v>182</v>
      </c>
    </row>
    <row r="23" spans="1:3" ht="11.25">
      <c r="A23" s="48" t="s">
        <v>181</v>
      </c>
      <c r="B23" s="48" t="s">
        <v>183</v>
      </c>
      <c r="C23" s="48" t="s">
        <v>184</v>
      </c>
    </row>
    <row r="24" spans="1:3" ht="11.25">
      <c r="A24" s="48" t="s">
        <v>188</v>
      </c>
      <c r="B24" s="48" t="s">
        <v>188</v>
      </c>
      <c r="C24" s="48" t="s">
        <v>189</v>
      </c>
    </row>
    <row r="25" spans="1:3" ht="11.25">
      <c r="A25" s="48" t="s">
        <v>188</v>
      </c>
      <c r="B25" s="48" t="s">
        <v>190</v>
      </c>
      <c r="C25" s="48" t="s">
        <v>191</v>
      </c>
    </row>
    <row r="26" spans="1:3" ht="11.25">
      <c r="A26" s="48" t="s">
        <v>195</v>
      </c>
      <c r="B26" s="48" t="s">
        <v>197</v>
      </c>
      <c r="C26" s="48" t="s">
        <v>198</v>
      </c>
    </row>
    <row r="27" spans="1:3" ht="11.25">
      <c r="A27" s="48" t="s">
        <v>195</v>
      </c>
      <c r="B27" s="48" t="s">
        <v>202</v>
      </c>
      <c r="C27" s="48" t="s">
        <v>203</v>
      </c>
    </row>
    <row r="28" spans="1:3" ht="11.25">
      <c r="A28" s="48" t="s">
        <v>195</v>
      </c>
      <c r="B28" s="48" t="s">
        <v>195</v>
      </c>
      <c r="C28" s="48" t="s">
        <v>196</v>
      </c>
    </row>
    <row r="29" spans="1:3" ht="11.25">
      <c r="A29" s="48" t="s">
        <v>195</v>
      </c>
      <c r="B29" s="48" t="s">
        <v>235</v>
      </c>
      <c r="C29" s="48" t="s">
        <v>236</v>
      </c>
    </row>
    <row r="30" spans="1:3" ht="11.25">
      <c r="A30" s="48" t="s">
        <v>206</v>
      </c>
      <c r="B30" s="48" t="s">
        <v>237</v>
      </c>
      <c r="C30" s="48" t="s">
        <v>238</v>
      </c>
    </row>
    <row r="31" spans="1:3" ht="11.25">
      <c r="A31" s="48" t="s">
        <v>206</v>
      </c>
      <c r="B31" s="48" t="s">
        <v>208</v>
      </c>
      <c r="C31" s="48" t="s">
        <v>209</v>
      </c>
    </row>
    <row r="32" spans="1:3" ht="11.25">
      <c r="A32" s="48" t="s">
        <v>206</v>
      </c>
      <c r="B32" s="48" t="s">
        <v>206</v>
      </c>
      <c r="C32" s="48" t="s">
        <v>207</v>
      </c>
    </row>
    <row r="33" spans="1:3" ht="11.25">
      <c r="A33" s="48" t="s">
        <v>206</v>
      </c>
      <c r="B33" s="48" t="s">
        <v>212</v>
      </c>
      <c r="C33" s="48" t="s">
        <v>213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4">
      <selection activeCell="F22" sqref="F22:G22"/>
    </sheetView>
  </sheetViews>
  <sheetFormatPr defaultColWidth="9.140625" defaultRowHeight="11.25"/>
  <cols>
    <col min="1" max="1" width="17.57421875" style="116" hidden="1" customWidth="1"/>
    <col min="2" max="2" width="17.57421875" style="117" hidden="1" customWidth="1"/>
    <col min="3" max="3" width="2.7109375" style="118" customWidth="1"/>
    <col min="4" max="4" width="2.7109375" style="124" customWidth="1"/>
    <col min="5" max="5" width="35.7109375" style="124" customWidth="1"/>
    <col min="6" max="6" width="21.57421875" style="124" customWidth="1"/>
    <col min="7" max="7" width="40.7109375" style="167" customWidth="1"/>
    <col min="8" max="8" width="32.7109375" style="124" customWidth="1"/>
    <col min="9" max="10" width="2.7109375" style="124" customWidth="1"/>
    <col min="11" max="16384" width="9.140625" style="124" customWidth="1"/>
  </cols>
  <sheetData>
    <row r="1" spans="1:7" s="118" customFormat="1" ht="35.25" customHeight="1" hidden="1">
      <c r="A1" s="116" t="str">
        <f>region_name</f>
        <v>Республика Алтай</v>
      </c>
      <c r="B1" s="117">
        <f>IF(god="","Не определено",god)</f>
        <v>2011</v>
      </c>
      <c r="C1" s="118" t="str">
        <f>org&amp;"_INN:"&amp;inn&amp;"_KPP:"&amp;kpp</f>
        <v>МУП "Майма"_INN:0408005534_KPP:040801001</v>
      </c>
      <c r="G1" s="119"/>
    </row>
    <row r="2" spans="1:7" s="118" customFormat="1" ht="11.25" customHeight="1">
      <c r="A2" s="116" t="str">
        <f>IF(org="","Не определено",org)</f>
        <v>МУП "Майма"</v>
      </c>
      <c r="B2" s="117" t="str">
        <f>IF(inn="","Не определено",inn)</f>
        <v>0408005534</v>
      </c>
      <c r="G2" s="119"/>
    </row>
    <row r="3" spans="1:9" ht="12.75" customHeight="1" thickBot="1">
      <c r="A3" s="116" t="str">
        <f>IF(mo="","Не определено",mo)</f>
        <v>Майминское</v>
      </c>
      <c r="B3" s="117" t="str">
        <f>IF(oktmo="","Не определено",oktmo)</f>
        <v>84615430</v>
      </c>
      <c r="D3" s="120"/>
      <c r="E3" s="121"/>
      <c r="F3" s="122"/>
      <c r="G3" s="432" t="str">
        <f>version</f>
        <v>Версия 4.0</v>
      </c>
      <c r="H3" s="432"/>
      <c r="I3" s="123"/>
    </row>
    <row r="4" spans="1:9" ht="30" customHeight="1" thickBot="1">
      <c r="A4" s="116" t="str">
        <f>IF(fil="","Не определено",fil)</f>
        <v>Не определено</v>
      </c>
      <c r="B4" s="117" t="str">
        <f>IF(kpp="","Не определено",kpp)</f>
        <v>040801001</v>
      </c>
      <c r="D4" s="125"/>
      <c r="E4" s="433" t="s">
        <v>102</v>
      </c>
      <c r="F4" s="434"/>
      <c r="G4" s="435"/>
      <c r="H4" s="126"/>
      <c r="I4" s="127"/>
    </row>
    <row r="5" spans="4:9" ht="12" thickBot="1">
      <c r="D5" s="125"/>
      <c r="E5" s="126"/>
      <c r="F5" s="126"/>
      <c r="G5" s="128"/>
      <c r="H5" s="126"/>
      <c r="I5" s="127"/>
    </row>
    <row r="6" spans="4:9" ht="16.5" customHeight="1">
      <c r="D6" s="125"/>
      <c r="E6" s="436" t="s">
        <v>500</v>
      </c>
      <c r="F6" s="437"/>
      <c r="G6" s="129"/>
      <c r="H6" s="130" t="s">
        <v>503</v>
      </c>
      <c r="I6" s="127"/>
    </row>
    <row r="7" spans="1:9" ht="24.75" customHeight="1" thickBot="1">
      <c r="A7" s="131"/>
      <c r="D7" s="125"/>
      <c r="E7" s="438" t="str">
        <f>region_name</f>
        <v>Республика Алтай</v>
      </c>
      <c r="F7" s="439"/>
      <c r="G7" s="128"/>
      <c r="H7" s="132" t="s">
        <v>767</v>
      </c>
      <c r="I7" s="127"/>
    </row>
    <row r="8" spans="1:9" ht="12" customHeight="1" thickBot="1">
      <c r="A8" s="131"/>
      <c r="D8" s="133"/>
      <c r="E8" s="134"/>
      <c r="F8" s="135"/>
      <c r="G8" s="128"/>
      <c r="H8" s="135"/>
      <c r="I8" s="127"/>
    </row>
    <row r="9" spans="4:9" ht="30" customHeight="1" thickBot="1">
      <c r="D9" s="133"/>
      <c r="E9" s="168" t="s">
        <v>534</v>
      </c>
      <c r="F9" s="137">
        <v>2011</v>
      </c>
      <c r="G9" s="128"/>
      <c r="H9" s="135"/>
      <c r="I9" s="127"/>
    </row>
    <row r="10" spans="4:9" ht="12" customHeight="1" thickBot="1">
      <c r="D10" s="133"/>
      <c r="E10" s="138"/>
      <c r="F10" s="126"/>
      <c r="G10" s="128"/>
      <c r="H10" s="135"/>
      <c r="I10" s="127"/>
    </row>
    <row r="11" spans="1:9" ht="37.5" customHeight="1" thickBot="1">
      <c r="A11" s="116" t="s">
        <v>504</v>
      </c>
      <c r="B11" s="117" t="s">
        <v>351</v>
      </c>
      <c r="D11" s="133"/>
      <c r="E11" s="168" t="s">
        <v>505</v>
      </c>
      <c r="F11" s="141" t="s">
        <v>349</v>
      </c>
      <c r="G11" s="128"/>
      <c r="H11" s="135"/>
      <c r="I11" s="127"/>
    </row>
    <row r="12" spans="1:9" ht="23.25" customHeight="1" thickBot="1">
      <c r="A12" s="116">
        <v>66</v>
      </c>
      <c r="D12" s="133"/>
      <c r="E12" s="138"/>
      <c r="F12" s="139"/>
      <c r="G12" s="139"/>
      <c r="H12" s="140"/>
      <c r="I12" s="127"/>
    </row>
    <row r="13" spans="4:10" ht="32.25" customHeight="1" thickBot="1">
      <c r="D13" s="133"/>
      <c r="E13" s="169" t="s">
        <v>778</v>
      </c>
      <c r="F13" s="428" t="s">
        <v>146</v>
      </c>
      <c r="G13" s="429"/>
      <c r="H13" s="147" t="s">
        <v>218</v>
      </c>
      <c r="I13" s="127"/>
      <c r="J13" s="142"/>
    </row>
    <row r="14" spans="4:9" ht="15" customHeight="1" hidden="1">
      <c r="D14" s="133"/>
      <c r="E14" s="143"/>
      <c r="F14" s="144"/>
      <c r="G14" s="139"/>
      <c r="H14" s="140"/>
      <c r="I14" s="127"/>
    </row>
    <row r="15" spans="4:9" ht="24.75" customHeight="1" hidden="1" thickBot="1">
      <c r="D15" s="133"/>
      <c r="E15" s="169" t="s">
        <v>506</v>
      </c>
      <c r="F15" s="430"/>
      <c r="G15" s="431"/>
      <c r="H15" s="140" t="s">
        <v>507</v>
      </c>
      <c r="I15" s="127"/>
    </row>
    <row r="16" spans="4:9" ht="12" customHeight="1" thickBot="1">
      <c r="D16" s="133"/>
      <c r="E16" s="143"/>
      <c r="F16" s="144"/>
      <c r="G16" s="139"/>
      <c r="H16" s="140"/>
      <c r="I16" s="127"/>
    </row>
    <row r="17" spans="4:9" ht="19.5" customHeight="1">
      <c r="D17" s="133"/>
      <c r="E17" s="170" t="s">
        <v>779</v>
      </c>
      <c r="F17" s="145" t="s">
        <v>147</v>
      </c>
      <c r="G17" s="136"/>
      <c r="H17" s="140"/>
      <c r="I17" s="127"/>
    </row>
    <row r="18" spans="4:9" ht="19.5" customHeight="1" thickBot="1">
      <c r="D18" s="133"/>
      <c r="E18" s="171" t="s">
        <v>780</v>
      </c>
      <c r="F18" s="146" t="s">
        <v>127</v>
      </c>
      <c r="G18" s="147"/>
      <c r="H18" s="140"/>
      <c r="I18" s="127"/>
    </row>
    <row r="19" spans="4:9" ht="12" customHeight="1" thickBot="1">
      <c r="D19" s="133"/>
      <c r="E19" s="138"/>
      <c r="F19" s="126"/>
      <c r="G19" s="139"/>
      <c r="H19" s="140"/>
      <c r="I19" s="127"/>
    </row>
    <row r="20" spans="4:9" ht="30" customHeight="1" thickBot="1">
      <c r="D20" s="133"/>
      <c r="E20" s="168" t="s">
        <v>508</v>
      </c>
      <c r="F20" s="401" t="s">
        <v>760</v>
      </c>
      <c r="G20" s="402"/>
      <c r="H20" s="140"/>
      <c r="I20" s="127"/>
    </row>
    <row r="21" spans="4:9" ht="12" customHeight="1" thickBot="1">
      <c r="D21" s="133"/>
      <c r="E21" s="138"/>
      <c r="F21" s="126"/>
      <c r="G21" s="139"/>
      <c r="H21" s="140"/>
      <c r="I21" s="127"/>
    </row>
    <row r="22" spans="4:9" ht="30" customHeight="1" thickBot="1">
      <c r="D22" s="133"/>
      <c r="E22" s="168" t="s">
        <v>2</v>
      </c>
      <c r="F22" s="401" t="s">
        <v>781</v>
      </c>
      <c r="G22" s="402"/>
      <c r="H22" s="140"/>
      <c r="I22" s="127"/>
    </row>
    <row r="23" spans="4:9" ht="26.25" customHeight="1" thickBot="1">
      <c r="D23" s="133"/>
      <c r="E23" s="138"/>
      <c r="F23" s="126"/>
      <c r="G23" s="139"/>
      <c r="H23" s="140"/>
      <c r="I23" s="127"/>
    </row>
    <row r="24" spans="3:17" ht="22.5">
      <c r="C24" s="148"/>
      <c r="D24" s="133"/>
      <c r="E24" s="172" t="s">
        <v>738</v>
      </c>
      <c r="F24" s="149" t="s">
        <v>509</v>
      </c>
      <c r="G24" s="150" t="s">
        <v>136</v>
      </c>
      <c r="H24" s="128" t="s">
        <v>239</v>
      </c>
      <c r="I24" s="127"/>
      <c r="O24" s="151"/>
      <c r="P24" s="151"/>
      <c r="Q24" s="152"/>
    </row>
    <row r="25" spans="4:9" ht="24.75" customHeight="1">
      <c r="D25" s="133"/>
      <c r="E25" s="422" t="s">
        <v>739</v>
      </c>
      <c r="F25" s="173" t="s">
        <v>535</v>
      </c>
      <c r="G25" s="153" t="s">
        <v>142</v>
      </c>
      <c r="H25" s="126"/>
      <c r="I25" s="127"/>
    </row>
    <row r="26" spans="4:9" ht="24.75" customHeight="1" thickBot="1">
      <c r="D26" s="133"/>
      <c r="E26" s="423"/>
      <c r="F26" s="154" t="s">
        <v>350</v>
      </c>
      <c r="G26" s="155" t="s">
        <v>143</v>
      </c>
      <c r="H26" s="140"/>
      <c r="I26" s="127"/>
    </row>
    <row r="27" spans="4:9" ht="12" customHeight="1" thickBot="1">
      <c r="D27" s="133"/>
      <c r="E27" s="138"/>
      <c r="F27" s="126"/>
      <c r="G27" s="139"/>
      <c r="H27" s="140"/>
      <c r="I27" s="127"/>
    </row>
    <row r="28" spans="1:9" ht="27" customHeight="1" thickBot="1">
      <c r="A28" s="156" t="s">
        <v>510</v>
      </c>
      <c r="B28" s="117" t="s">
        <v>511</v>
      </c>
      <c r="D28" s="125"/>
      <c r="E28" s="424" t="s">
        <v>511</v>
      </c>
      <c r="F28" s="425"/>
      <c r="G28" s="157" t="s">
        <v>768</v>
      </c>
      <c r="H28" s="126"/>
      <c r="I28" s="127"/>
    </row>
    <row r="29" spans="1:9" ht="27" customHeight="1">
      <c r="A29" s="156" t="s">
        <v>512</v>
      </c>
      <c r="B29" s="117" t="s">
        <v>513</v>
      </c>
      <c r="D29" s="125"/>
      <c r="E29" s="426" t="s">
        <v>513</v>
      </c>
      <c r="F29" s="427"/>
      <c r="G29" s="157" t="s">
        <v>769</v>
      </c>
      <c r="H29" s="126"/>
      <c r="I29" s="127"/>
    </row>
    <row r="30" spans="1:9" ht="21" customHeight="1">
      <c r="A30" s="156" t="s">
        <v>514</v>
      </c>
      <c r="B30" s="117" t="s">
        <v>515</v>
      </c>
      <c r="D30" s="125"/>
      <c r="E30" s="422" t="s">
        <v>516</v>
      </c>
      <c r="F30" s="159" t="s">
        <v>517</v>
      </c>
      <c r="G30" s="158" t="s">
        <v>770</v>
      </c>
      <c r="H30" s="126"/>
      <c r="I30" s="127"/>
    </row>
    <row r="31" spans="1:9" ht="21" customHeight="1">
      <c r="A31" s="156" t="s">
        <v>518</v>
      </c>
      <c r="B31" s="117" t="s">
        <v>519</v>
      </c>
      <c r="D31" s="125"/>
      <c r="E31" s="422"/>
      <c r="F31" s="159" t="s">
        <v>481</v>
      </c>
      <c r="G31" s="158" t="s">
        <v>771</v>
      </c>
      <c r="H31" s="126"/>
      <c r="I31" s="127"/>
    </row>
    <row r="32" spans="1:9" ht="21" customHeight="1">
      <c r="A32" s="156" t="s">
        <v>520</v>
      </c>
      <c r="B32" s="117" t="s">
        <v>521</v>
      </c>
      <c r="D32" s="125"/>
      <c r="E32" s="422" t="s">
        <v>352</v>
      </c>
      <c r="F32" s="159" t="s">
        <v>517</v>
      </c>
      <c r="G32" s="158" t="s">
        <v>772</v>
      </c>
      <c r="H32" s="126"/>
      <c r="I32" s="127"/>
    </row>
    <row r="33" spans="1:9" ht="21" customHeight="1">
      <c r="A33" s="156" t="s">
        <v>522</v>
      </c>
      <c r="B33" s="117" t="s">
        <v>523</v>
      </c>
      <c r="D33" s="125"/>
      <c r="E33" s="422"/>
      <c r="F33" s="159" t="s">
        <v>481</v>
      </c>
      <c r="G33" s="158" t="s">
        <v>773</v>
      </c>
      <c r="H33" s="126"/>
      <c r="I33" s="127"/>
    </row>
    <row r="34" spans="1:9" ht="21" customHeight="1">
      <c r="A34" s="156" t="s">
        <v>524</v>
      </c>
      <c r="B34" s="160" t="s">
        <v>525</v>
      </c>
      <c r="D34" s="56"/>
      <c r="E34" s="406" t="s">
        <v>479</v>
      </c>
      <c r="F34" s="91" t="s">
        <v>517</v>
      </c>
      <c r="G34" s="89" t="s">
        <v>774</v>
      </c>
      <c r="H34" s="57"/>
      <c r="I34" s="127"/>
    </row>
    <row r="35" spans="1:9" ht="21" customHeight="1">
      <c r="A35" s="156" t="s">
        <v>526</v>
      </c>
      <c r="B35" s="160" t="s">
        <v>527</v>
      </c>
      <c r="D35" s="56"/>
      <c r="E35" s="406"/>
      <c r="F35" s="91" t="s">
        <v>480</v>
      </c>
      <c r="G35" s="89" t="s">
        <v>775</v>
      </c>
      <c r="H35" s="57"/>
      <c r="I35" s="127"/>
    </row>
    <row r="36" spans="1:9" ht="21" customHeight="1">
      <c r="A36" s="156" t="s">
        <v>528</v>
      </c>
      <c r="B36" s="160" t="s">
        <v>529</v>
      </c>
      <c r="D36" s="56"/>
      <c r="E36" s="406"/>
      <c r="F36" s="91" t="s">
        <v>481</v>
      </c>
      <c r="G36" s="89" t="s">
        <v>776</v>
      </c>
      <c r="H36" s="57"/>
      <c r="I36" s="127"/>
    </row>
    <row r="37" spans="1:9" ht="21" customHeight="1" thickBot="1">
      <c r="A37" s="156" t="s">
        <v>530</v>
      </c>
      <c r="B37" s="160" t="s">
        <v>531</v>
      </c>
      <c r="D37" s="56"/>
      <c r="E37" s="400"/>
      <c r="F37" s="161" t="s">
        <v>380</v>
      </c>
      <c r="G37" s="90" t="s">
        <v>777</v>
      </c>
      <c r="H37" s="57"/>
      <c r="I37" s="127"/>
    </row>
    <row r="38" spans="4:9" ht="11.25">
      <c r="D38" s="162"/>
      <c r="E38" s="163"/>
      <c r="F38" s="163"/>
      <c r="G38" s="164"/>
      <c r="H38" s="163"/>
      <c r="I38" s="165"/>
    </row>
    <row r="44" ht="11.25">
      <c r="G44" s="166"/>
    </row>
    <row r="51" spans="1:26" ht="11.25">
      <c r="A51" s="124"/>
      <c r="B51" s="124"/>
      <c r="C51" s="124"/>
      <c r="G51" s="124"/>
      <c r="Z51" s="142"/>
    </row>
    <row r="52" spans="1:26" ht="11.25">
      <c r="A52" s="124"/>
      <c r="B52" s="124"/>
      <c r="C52" s="124"/>
      <c r="G52" s="124"/>
      <c r="Z52" s="142"/>
    </row>
    <row r="53" spans="1:26" ht="11.25">
      <c r="A53" s="124"/>
      <c r="B53" s="124"/>
      <c r="C53" s="124"/>
      <c r="G53" s="124"/>
      <c r="Z53" s="142"/>
    </row>
    <row r="54" spans="1:26" ht="11.25">
      <c r="A54" s="124"/>
      <c r="B54" s="124"/>
      <c r="C54" s="124"/>
      <c r="G54" s="124"/>
      <c r="Z54" s="142"/>
    </row>
    <row r="55" spans="1:26" ht="11.25">
      <c r="A55" s="124"/>
      <c r="B55" s="124"/>
      <c r="C55" s="124"/>
      <c r="G55" s="124"/>
      <c r="Z55" s="142"/>
    </row>
    <row r="56" spans="1:26" ht="11.25">
      <c r="A56" s="124"/>
      <c r="B56" s="124"/>
      <c r="C56" s="124"/>
      <c r="G56" s="124"/>
      <c r="Z56" s="142"/>
    </row>
    <row r="57" spans="1:26" ht="11.25">
      <c r="A57" s="124"/>
      <c r="B57" s="124"/>
      <c r="C57" s="124"/>
      <c r="G57" s="124"/>
      <c r="Z57" s="142"/>
    </row>
    <row r="58" spans="1:26" ht="11.25">
      <c r="A58" s="124"/>
      <c r="B58" s="124"/>
      <c r="C58" s="124"/>
      <c r="G58" s="124"/>
      <c r="Z58" s="142"/>
    </row>
  </sheetData>
  <sheetProtection password="FA9C" sheet="1" scenarios="1" formatColumns="0" formatRows="0"/>
  <mergeCells count="14">
    <mergeCell ref="F13:G13"/>
    <mergeCell ref="F15:G15"/>
    <mergeCell ref="G3:H3"/>
    <mergeCell ref="E4:G4"/>
    <mergeCell ref="E6:F6"/>
    <mergeCell ref="E7:F7"/>
    <mergeCell ref="E34:E37"/>
    <mergeCell ref="F20:G20"/>
    <mergeCell ref="E25:E26"/>
    <mergeCell ref="E28:F28"/>
    <mergeCell ref="E29:F29"/>
    <mergeCell ref="E30:E31"/>
    <mergeCell ref="E32:E33"/>
    <mergeCell ref="F22:G22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386</v>
      </c>
      <c r="AW1" s="7" t="s">
        <v>387</v>
      </c>
      <c r="AX1" s="7" t="s">
        <v>259</v>
      </c>
      <c r="AY1" s="7" t="s">
        <v>260</v>
      </c>
      <c r="AZ1" s="7" t="s">
        <v>261</v>
      </c>
      <c r="BA1" s="8" t="s">
        <v>262</v>
      </c>
      <c r="BB1" s="7" t="s">
        <v>263</v>
      </c>
      <c r="BC1" s="7" t="s">
        <v>264</v>
      </c>
      <c r="BD1" s="7" t="s">
        <v>265</v>
      </c>
      <c r="BE1" s="7" t="s">
        <v>266</v>
      </c>
    </row>
    <row r="2" spans="48:57" ht="12.75" customHeight="1">
      <c r="AV2" s="8" t="s">
        <v>267</v>
      </c>
      <c r="AW2" s="10" t="s">
        <v>259</v>
      </c>
      <c r="AX2" s="8" t="s">
        <v>438</v>
      </c>
      <c r="AY2" s="8" t="s">
        <v>438</v>
      </c>
      <c r="AZ2" s="8" t="s">
        <v>438</v>
      </c>
      <c r="BA2" s="8" t="s">
        <v>438</v>
      </c>
      <c r="BB2" s="8" t="s">
        <v>438</v>
      </c>
      <c r="BC2" s="8" t="s">
        <v>438</v>
      </c>
      <c r="BD2" s="8" t="s">
        <v>438</v>
      </c>
      <c r="BE2" s="8" t="s">
        <v>438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268</v>
      </c>
      <c r="AW3" s="10" t="s">
        <v>261</v>
      </c>
      <c r="AX3" s="8" t="s">
        <v>269</v>
      </c>
      <c r="AY3" s="8" t="s">
        <v>270</v>
      </c>
      <c r="AZ3" s="8" t="s">
        <v>271</v>
      </c>
      <c r="BA3" s="8" t="s">
        <v>272</v>
      </c>
      <c r="BB3" s="8" t="s">
        <v>273</v>
      </c>
      <c r="BC3" s="8" t="s">
        <v>274</v>
      </c>
      <c r="BD3" s="8" t="s">
        <v>275</v>
      </c>
      <c r="BE3" s="8" t="s">
        <v>276</v>
      </c>
    </row>
    <row r="4" spans="3:57" ht="11.25">
      <c r="C4" s="14"/>
      <c r="D4" s="520" t="s">
        <v>277</v>
      </c>
      <c r="E4" s="521"/>
      <c r="F4" s="521"/>
      <c r="G4" s="521"/>
      <c r="H4" s="521"/>
      <c r="I4" s="521"/>
      <c r="J4" s="521"/>
      <c r="K4" s="522"/>
      <c r="L4" s="15"/>
      <c r="AV4" s="8" t="s">
        <v>278</v>
      </c>
      <c r="AW4" s="10" t="s">
        <v>262</v>
      </c>
      <c r="AX4" s="8" t="s">
        <v>279</v>
      </c>
      <c r="AY4" s="8" t="s">
        <v>280</v>
      </c>
      <c r="AZ4" s="8" t="s">
        <v>281</v>
      </c>
      <c r="BA4" s="8" t="s">
        <v>282</v>
      </c>
      <c r="BB4" s="8" t="s">
        <v>283</v>
      </c>
      <c r="BC4" s="8" t="s">
        <v>284</v>
      </c>
      <c r="BD4" s="8" t="s">
        <v>285</v>
      </c>
      <c r="BE4" s="8" t="s">
        <v>286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287</v>
      </c>
      <c r="AW5" s="10" t="s">
        <v>263</v>
      </c>
      <c r="AX5" s="8" t="s">
        <v>288</v>
      </c>
      <c r="AY5" s="8" t="s">
        <v>289</v>
      </c>
      <c r="AZ5" s="8" t="s">
        <v>290</v>
      </c>
      <c r="BB5" s="8" t="s">
        <v>291</v>
      </c>
      <c r="BC5" s="8" t="s">
        <v>292</v>
      </c>
      <c r="BE5" s="8" t="s">
        <v>293</v>
      </c>
    </row>
    <row r="6" spans="3:54" ht="11.25">
      <c r="C6" s="14"/>
      <c r="D6" s="527" t="s">
        <v>294</v>
      </c>
      <c r="E6" s="528"/>
      <c r="F6" s="528"/>
      <c r="G6" s="528"/>
      <c r="H6" s="528"/>
      <c r="I6" s="528"/>
      <c r="J6" s="528"/>
      <c r="K6" s="529"/>
      <c r="L6" s="15"/>
      <c r="AV6" s="8" t="s">
        <v>295</v>
      </c>
      <c r="AW6" s="10" t="s">
        <v>264</v>
      </c>
      <c r="AX6" s="8" t="s">
        <v>296</v>
      </c>
      <c r="AY6" s="8" t="s">
        <v>297</v>
      </c>
      <c r="BB6" s="8" t="s">
        <v>298</v>
      </c>
    </row>
    <row r="7" spans="3:51" ht="11.25">
      <c r="C7" s="14"/>
      <c r="D7" s="17" t="s">
        <v>299</v>
      </c>
      <c r="E7" s="18" t="s">
        <v>343</v>
      </c>
      <c r="F7" s="525"/>
      <c r="G7" s="525"/>
      <c r="H7" s="525"/>
      <c r="I7" s="525"/>
      <c r="J7" s="525"/>
      <c r="K7" s="526"/>
      <c r="L7" s="15"/>
      <c r="AV7" s="8" t="s">
        <v>300</v>
      </c>
      <c r="AW7" s="10" t="s">
        <v>265</v>
      </c>
      <c r="AX7" s="8" t="s">
        <v>301</v>
      </c>
      <c r="AY7" s="8" t="s">
        <v>302</v>
      </c>
    </row>
    <row r="8" spans="3:51" ht="29.25" customHeight="1">
      <c r="C8" s="14"/>
      <c r="D8" s="17" t="s">
        <v>303</v>
      </c>
      <c r="E8" s="19" t="s">
        <v>304</v>
      </c>
      <c r="F8" s="525"/>
      <c r="G8" s="525"/>
      <c r="H8" s="525"/>
      <c r="I8" s="525"/>
      <c r="J8" s="525"/>
      <c r="K8" s="526"/>
      <c r="L8" s="15"/>
      <c r="AV8" s="8" t="s">
        <v>305</v>
      </c>
      <c r="AW8" s="10" t="s">
        <v>260</v>
      </c>
      <c r="AX8" s="8" t="s">
        <v>306</v>
      </c>
      <c r="AY8" s="8" t="s">
        <v>307</v>
      </c>
    </row>
    <row r="9" spans="3:51" ht="29.25" customHeight="1">
      <c r="C9" s="14"/>
      <c r="D9" s="17" t="s">
        <v>308</v>
      </c>
      <c r="E9" s="19" t="s">
        <v>309</v>
      </c>
      <c r="F9" s="525"/>
      <c r="G9" s="525"/>
      <c r="H9" s="525"/>
      <c r="I9" s="525"/>
      <c r="J9" s="525"/>
      <c r="K9" s="526"/>
      <c r="L9" s="15"/>
      <c r="AV9" s="8" t="s">
        <v>310</v>
      </c>
      <c r="AW9" s="10" t="s">
        <v>266</v>
      </c>
      <c r="AX9" s="8" t="s">
        <v>311</v>
      </c>
      <c r="AY9" s="8" t="s">
        <v>312</v>
      </c>
    </row>
    <row r="10" spans="3:51" ht="11.25">
      <c r="C10" s="14"/>
      <c r="D10" s="17" t="s">
        <v>313</v>
      </c>
      <c r="E10" s="18" t="s">
        <v>314</v>
      </c>
      <c r="F10" s="523"/>
      <c r="G10" s="523"/>
      <c r="H10" s="523"/>
      <c r="I10" s="523"/>
      <c r="J10" s="523"/>
      <c r="K10" s="524"/>
      <c r="L10" s="15"/>
      <c r="AX10" s="8" t="s">
        <v>315</v>
      </c>
      <c r="AY10" s="8" t="s">
        <v>316</v>
      </c>
    </row>
    <row r="11" spans="3:51" ht="11.25">
      <c r="C11" s="14"/>
      <c r="D11" s="17" t="s">
        <v>317</v>
      </c>
      <c r="E11" s="18" t="s">
        <v>318</v>
      </c>
      <c r="F11" s="523"/>
      <c r="G11" s="523"/>
      <c r="H11" s="523"/>
      <c r="I11" s="523"/>
      <c r="J11" s="523"/>
      <c r="K11" s="524"/>
      <c r="L11" s="15"/>
      <c r="N11" s="20"/>
      <c r="AX11" s="8" t="s">
        <v>319</v>
      </c>
      <c r="AY11" s="8" t="s">
        <v>320</v>
      </c>
    </row>
    <row r="12" spans="3:51" ht="22.5">
      <c r="C12" s="14"/>
      <c r="D12" s="17" t="s">
        <v>321</v>
      </c>
      <c r="E12" s="19" t="s">
        <v>322</v>
      </c>
      <c r="F12" s="523"/>
      <c r="G12" s="523"/>
      <c r="H12" s="523"/>
      <c r="I12" s="523"/>
      <c r="J12" s="523"/>
      <c r="K12" s="524"/>
      <c r="L12" s="15"/>
      <c r="N12" s="20"/>
      <c r="AX12" s="8" t="s">
        <v>323</v>
      </c>
      <c r="AY12" s="8" t="s">
        <v>427</v>
      </c>
    </row>
    <row r="13" spans="3:51" ht="11.25">
      <c r="C13" s="14"/>
      <c r="D13" s="17" t="s">
        <v>428</v>
      </c>
      <c r="E13" s="18" t="s">
        <v>429</v>
      </c>
      <c r="F13" s="523"/>
      <c r="G13" s="523"/>
      <c r="H13" s="523"/>
      <c r="I13" s="523"/>
      <c r="J13" s="523"/>
      <c r="K13" s="524"/>
      <c r="L13" s="15"/>
      <c r="N13" s="20"/>
      <c r="AY13" s="8" t="s">
        <v>388</v>
      </c>
    </row>
    <row r="14" spans="3:51" ht="29.25" customHeight="1">
      <c r="C14" s="14"/>
      <c r="D14" s="17" t="s">
        <v>389</v>
      </c>
      <c r="E14" s="18" t="s">
        <v>390</v>
      </c>
      <c r="F14" s="523"/>
      <c r="G14" s="523"/>
      <c r="H14" s="523"/>
      <c r="I14" s="523"/>
      <c r="J14" s="523"/>
      <c r="K14" s="524"/>
      <c r="L14" s="15"/>
      <c r="N14" s="20"/>
      <c r="AY14" s="8" t="s">
        <v>391</v>
      </c>
    </row>
    <row r="15" spans="3:51" ht="21.75" customHeight="1">
      <c r="C15" s="14"/>
      <c r="D15" s="17" t="s">
        <v>392</v>
      </c>
      <c r="E15" s="18" t="s">
        <v>393</v>
      </c>
      <c r="F15" s="45"/>
      <c r="G15" s="530" t="s">
        <v>394</v>
      </c>
      <c r="H15" s="530"/>
      <c r="I15" s="530"/>
      <c r="J15" s="530"/>
      <c r="K15" s="4"/>
      <c r="L15" s="15"/>
      <c r="N15" s="20"/>
      <c r="AY15" s="8" t="s">
        <v>395</v>
      </c>
    </row>
    <row r="16" spans="3:51" ht="12" thickBot="1">
      <c r="C16" s="14"/>
      <c r="D16" s="22" t="s">
        <v>396</v>
      </c>
      <c r="E16" s="23" t="s">
        <v>397</v>
      </c>
      <c r="F16" s="531"/>
      <c r="G16" s="531"/>
      <c r="H16" s="531"/>
      <c r="I16" s="531"/>
      <c r="J16" s="531"/>
      <c r="K16" s="532"/>
      <c r="L16" s="15"/>
      <c r="N16" s="20"/>
      <c r="AY16" s="8" t="s">
        <v>399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400</v>
      </c>
    </row>
    <row r="18" spans="3:14" ht="11.25">
      <c r="C18" s="14"/>
      <c r="D18" s="527" t="s">
        <v>401</v>
      </c>
      <c r="E18" s="528"/>
      <c r="F18" s="528"/>
      <c r="G18" s="528"/>
      <c r="H18" s="528"/>
      <c r="I18" s="528"/>
      <c r="J18" s="528"/>
      <c r="K18" s="529"/>
      <c r="L18" s="15"/>
      <c r="N18" s="20"/>
    </row>
    <row r="19" spans="3:14" ht="11.25">
      <c r="C19" s="14"/>
      <c r="D19" s="17" t="s">
        <v>340</v>
      </c>
      <c r="E19" s="18" t="s">
        <v>402</v>
      </c>
      <c r="F19" s="523"/>
      <c r="G19" s="523"/>
      <c r="H19" s="523"/>
      <c r="I19" s="523"/>
      <c r="J19" s="523"/>
      <c r="K19" s="524"/>
      <c r="L19" s="15"/>
      <c r="N19" s="20"/>
    </row>
    <row r="20" spans="3:14" ht="22.5">
      <c r="C20" s="14"/>
      <c r="D20" s="17" t="s">
        <v>341</v>
      </c>
      <c r="E20" s="24" t="s">
        <v>403</v>
      </c>
      <c r="F20" s="525"/>
      <c r="G20" s="525"/>
      <c r="H20" s="525"/>
      <c r="I20" s="525"/>
      <c r="J20" s="525"/>
      <c r="K20" s="526"/>
      <c r="L20" s="15"/>
      <c r="N20" s="20"/>
    </row>
    <row r="21" spans="3:14" ht="11.25">
      <c r="C21" s="14"/>
      <c r="D21" s="17" t="s">
        <v>342</v>
      </c>
      <c r="E21" s="24" t="s">
        <v>404</v>
      </c>
      <c r="F21" s="525"/>
      <c r="G21" s="525"/>
      <c r="H21" s="525"/>
      <c r="I21" s="525"/>
      <c r="J21" s="525"/>
      <c r="K21" s="526"/>
      <c r="L21" s="15"/>
      <c r="N21" s="20"/>
    </row>
    <row r="22" spans="3:14" ht="22.5">
      <c r="C22" s="14"/>
      <c r="D22" s="17" t="s">
        <v>405</v>
      </c>
      <c r="E22" s="24" t="s">
        <v>406</v>
      </c>
      <c r="F22" s="525"/>
      <c r="G22" s="525"/>
      <c r="H22" s="525"/>
      <c r="I22" s="525"/>
      <c r="J22" s="525"/>
      <c r="K22" s="526"/>
      <c r="L22" s="15"/>
      <c r="N22" s="20"/>
    </row>
    <row r="23" spans="3:14" ht="22.5">
      <c r="C23" s="14"/>
      <c r="D23" s="17" t="s">
        <v>407</v>
      </c>
      <c r="E23" s="24" t="s">
        <v>408</v>
      </c>
      <c r="F23" s="525"/>
      <c r="G23" s="525"/>
      <c r="H23" s="525"/>
      <c r="I23" s="525"/>
      <c r="J23" s="525"/>
      <c r="K23" s="526"/>
      <c r="L23" s="15"/>
      <c r="N23" s="20"/>
    </row>
    <row r="24" spans="3:14" ht="23.25" thickBot="1">
      <c r="C24" s="14"/>
      <c r="D24" s="22" t="s">
        <v>409</v>
      </c>
      <c r="E24" s="25" t="s">
        <v>410</v>
      </c>
      <c r="F24" s="531"/>
      <c r="G24" s="531"/>
      <c r="H24" s="531"/>
      <c r="I24" s="531"/>
      <c r="J24" s="531"/>
      <c r="K24" s="532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537" t="s">
        <v>411</v>
      </c>
      <c r="E26" s="538"/>
      <c r="F26" s="538"/>
      <c r="G26" s="538"/>
      <c r="H26" s="538"/>
      <c r="I26" s="538"/>
      <c r="J26" s="538"/>
      <c r="K26" s="539"/>
      <c r="L26" s="15"/>
      <c r="N26" s="20"/>
    </row>
    <row r="27" spans="3:14" ht="11.25">
      <c r="C27" s="14" t="s">
        <v>412</v>
      </c>
      <c r="D27" s="17" t="s">
        <v>382</v>
      </c>
      <c r="E27" s="24" t="s">
        <v>413</v>
      </c>
      <c r="F27" s="525"/>
      <c r="G27" s="525"/>
      <c r="H27" s="525"/>
      <c r="I27" s="525"/>
      <c r="J27" s="525"/>
      <c r="K27" s="526"/>
      <c r="L27" s="15"/>
      <c r="N27" s="20"/>
    </row>
    <row r="28" spans="3:14" ht="12" thickBot="1">
      <c r="C28" s="14" t="s">
        <v>414</v>
      </c>
      <c r="D28" s="540" t="s">
        <v>415</v>
      </c>
      <c r="E28" s="541"/>
      <c r="F28" s="541"/>
      <c r="G28" s="541"/>
      <c r="H28" s="541"/>
      <c r="I28" s="541"/>
      <c r="J28" s="541"/>
      <c r="K28" s="542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537" t="s">
        <v>416</v>
      </c>
      <c r="E30" s="538"/>
      <c r="F30" s="538"/>
      <c r="G30" s="538"/>
      <c r="H30" s="538"/>
      <c r="I30" s="538"/>
      <c r="J30" s="538"/>
      <c r="K30" s="539"/>
      <c r="L30" s="15"/>
      <c r="N30" s="20"/>
    </row>
    <row r="31" spans="3:14" ht="12" thickBot="1">
      <c r="C31" s="14"/>
      <c r="D31" s="27" t="s">
        <v>383</v>
      </c>
      <c r="E31" s="28" t="s">
        <v>417</v>
      </c>
      <c r="F31" s="533"/>
      <c r="G31" s="533"/>
      <c r="H31" s="533"/>
      <c r="I31" s="533"/>
      <c r="J31" s="533"/>
      <c r="K31" s="534"/>
      <c r="L31" s="15"/>
      <c r="N31" s="20"/>
    </row>
    <row r="32" spans="3:14" ht="22.5">
      <c r="C32" s="14"/>
      <c r="D32" s="29"/>
      <c r="E32" s="30" t="s">
        <v>418</v>
      </c>
      <c r="F32" s="30" t="s">
        <v>419</v>
      </c>
      <c r="G32" s="31" t="s">
        <v>420</v>
      </c>
      <c r="H32" s="535" t="s">
        <v>324</v>
      </c>
      <c r="I32" s="535"/>
      <c r="J32" s="535"/>
      <c r="K32" s="536"/>
      <c r="L32" s="15"/>
      <c r="N32" s="20"/>
    </row>
    <row r="33" spans="3:14" ht="11.25">
      <c r="C33" s="14" t="s">
        <v>412</v>
      </c>
      <c r="D33" s="17" t="s">
        <v>325</v>
      </c>
      <c r="E33" s="24" t="s">
        <v>326</v>
      </c>
      <c r="F33" s="46"/>
      <c r="G33" s="46"/>
      <c r="H33" s="525"/>
      <c r="I33" s="525"/>
      <c r="J33" s="525"/>
      <c r="K33" s="526"/>
      <c r="L33" s="15"/>
      <c r="N33" s="20"/>
    </row>
    <row r="34" spans="3:14" ht="12" thickBot="1">
      <c r="C34" s="14" t="s">
        <v>414</v>
      </c>
      <c r="D34" s="540" t="s">
        <v>327</v>
      </c>
      <c r="E34" s="541"/>
      <c r="F34" s="541"/>
      <c r="G34" s="541"/>
      <c r="H34" s="541"/>
      <c r="I34" s="541"/>
      <c r="J34" s="541"/>
      <c r="K34" s="542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537" t="s">
        <v>328</v>
      </c>
      <c r="E36" s="538"/>
      <c r="F36" s="538"/>
      <c r="G36" s="538"/>
      <c r="H36" s="538"/>
      <c r="I36" s="538"/>
      <c r="J36" s="538"/>
      <c r="K36" s="539"/>
      <c r="L36" s="15"/>
      <c r="N36" s="20"/>
    </row>
    <row r="37" spans="3:14" ht="24.75" customHeight="1">
      <c r="C37" s="14"/>
      <c r="D37" s="32"/>
      <c r="E37" s="21" t="s">
        <v>329</v>
      </c>
      <c r="F37" s="21" t="s">
        <v>330</v>
      </c>
      <c r="G37" s="21" t="s">
        <v>331</v>
      </c>
      <c r="H37" s="21" t="s">
        <v>332</v>
      </c>
      <c r="I37" s="554" t="s">
        <v>333</v>
      </c>
      <c r="J37" s="555"/>
      <c r="K37" s="556"/>
      <c r="L37" s="15"/>
      <c r="N37" s="20"/>
    </row>
    <row r="38" spans="3:12" ht="11.25">
      <c r="C38" s="14" t="s">
        <v>412</v>
      </c>
      <c r="D38" s="17" t="s">
        <v>334</v>
      </c>
      <c r="E38" s="46"/>
      <c r="F38" s="46"/>
      <c r="G38" s="46"/>
      <c r="H38" s="46"/>
      <c r="I38" s="517"/>
      <c r="J38" s="518"/>
      <c r="K38" s="519"/>
      <c r="L38" s="15"/>
    </row>
    <row r="39" spans="3:12" ht="11.25">
      <c r="C39" s="2" t="s">
        <v>456</v>
      </c>
      <c r="D39" s="17" t="s">
        <v>457</v>
      </c>
      <c r="E39" s="46"/>
      <c r="F39" s="46"/>
      <c r="G39" s="46"/>
      <c r="H39" s="46"/>
      <c r="I39" s="517"/>
      <c r="J39" s="518"/>
      <c r="K39" s="519"/>
      <c r="L39" s="15"/>
    </row>
    <row r="40" spans="3:12" ht="11.25">
      <c r="C40" s="2" t="s">
        <v>456</v>
      </c>
      <c r="D40" s="17" t="s">
        <v>459</v>
      </c>
      <c r="E40" s="46"/>
      <c r="F40" s="46"/>
      <c r="G40" s="46"/>
      <c r="H40" s="46"/>
      <c r="I40" s="517"/>
      <c r="J40" s="518"/>
      <c r="K40" s="519"/>
      <c r="L40" s="15"/>
    </row>
    <row r="41" spans="3:12" ht="11.25">
      <c r="C41" s="2" t="s">
        <v>456</v>
      </c>
      <c r="D41" s="17" t="s">
        <v>460</v>
      </c>
      <c r="E41" s="46"/>
      <c r="F41" s="46"/>
      <c r="G41" s="46"/>
      <c r="H41" s="46"/>
      <c r="I41" s="517"/>
      <c r="J41" s="518"/>
      <c r="K41" s="519"/>
      <c r="L41" s="15"/>
    </row>
    <row r="42" spans="3:12" ht="11.25">
      <c r="C42" s="2" t="s">
        <v>456</v>
      </c>
      <c r="D42" s="17" t="s">
        <v>462</v>
      </c>
      <c r="E42" s="46"/>
      <c r="F42" s="46"/>
      <c r="G42" s="46"/>
      <c r="H42" s="46"/>
      <c r="I42" s="517"/>
      <c r="J42" s="518"/>
      <c r="K42" s="519"/>
      <c r="L42" s="15"/>
    </row>
    <row r="43" spans="3:12" ht="11.25">
      <c r="C43" s="2" t="s">
        <v>456</v>
      </c>
      <c r="D43" s="17" t="s">
        <v>463</v>
      </c>
      <c r="E43" s="46"/>
      <c r="F43" s="46"/>
      <c r="G43" s="46"/>
      <c r="H43" s="46"/>
      <c r="I43" s="517"/>
      <c r="J43" s="518"/>
      <c r="K43" s="519"/>
      <c r="L43" s="15"/>
    </row>
    <row r="44" spans="3:12" ht="11.25">
      <c r="C44" s="2" t="s">
        <v>456</v>
      </c>
      <c r="D44" s="17" t="s">
        <v>464</v>
      </c>
      <c r="E44" s="46"/>
      <c r="F44" s="46"/>
      <c r="G44" s="46"/>
      <c r="H44" s="46"/>
      <c r="I44" s="517"/>
      <c r="J44" s="518"/>
      <c r="K44" s="519"/>
      <c r="L44" s="15"/>
    </row>
    <row r="45" spans="3:12" ht="11.25">
      <c r="C45" s="2" t="s">
        <v>456</v>
      </c>
      <c r="D45" s="17" t="s">
        <v>465</v>
      </c>
      <c r="E45" s="46"/>
      <c r="F45" s="46"/>
      <c r="G45" s="46"/>
      <c r="H45" s="46"/>
      <c r="I45" s="517"/>
      <c r="J45" s="518"/>
      <c r="K45" s="519"/>
      <c r="L45" s="15"/>
    </row>
    <row r="46" spans="3:12" ht="11.25">
      <c r="C46" s="2" t="s">
        <v>456</v>
      </c>
      <c r="D46" s="17" t="s">
        <v>466</v>
      </c>
      <c r="E46" s="46"/>
      <c r="F46" s="46"/>
      <c r="G46" s="46"/>
      <c r="H46" s="46"/>
      <c r="I46" s="517"/>
      <c r="J46" s="518"/>
      <c r="K46" s="519"/>
      <c r="L46" s="15"/>
    </row>
    <row r="47" spans="3:12" ht="11.25">
      <c r="C47" s="2" t="s">
        <v>456</v>
      </c>
      <c r="D47" s="17" t="s">
        <v>467</v>
      </c>
      <c r="E47" s="46"/>
      <c r="F47" s="46"/>
      <c r="G47" s="46"/>
      <c r="H47" s="46"/>
      <c r="I47" s="517"/>
      <c r="J47" s="518"/>
      <c r="K47" s="519"/>
      <c r="L47" s="15"/>
    </row>
    <row r="48" spans="3:12" ht="11.25">
      <c r="C48" s="2" t="s">
        <v>456</v>
      </c>
      <c r="D48" s="17" t="s">
        <v>468</v>
      </c>
      <c r="E48" s="46"/>
      <c r="F48" s="46"/>
      <c r="G48" s="46"/>
      <c r="H48" s="46"/>
      <c r="I48" s="517"/>
      <c r="J48" s="518"/>
      <c r="K48" s="519"/>
      <c r="L48" s="15"/>
    </row>
    <row r="49" spans="3:12" ht="11.25">
      <c r="C49" s="2" t="s">
        <v>456</v>
      </c>
      <c r="D49" s="17" t="s">
        <v>469</v>
      </c>
      <c r="E49" s="46"/>
      <c r="F49" s="46"/>
      <c r="G49" s="46"/>
      <c r="H49" s="46"/>
      <c r="I49" s="517"/>
      <c r="J49" s="518"/>
      <c r="K49" s="519"/>
      <c r="L49" s="15"/>
    </row>
    <row r="50" spans="3:12" ht="11.25">
      <c r="C50" s="2" t="s">
        <v>456</v>
      </c>
      <c r="D50" s="17" t="s">
        <v>470</v>
      </c>
      <c r="E50" s="46"/>
      <c r="F50" s="46"/>
      <c r="G50" s="46"/>
      <c r="H50" s="46"/>
      <c r="I50" s="517"/>
      <c r="J50" s="518"/>
      <c r="K50" s="519"/>
      <c r="L50" s="15"/>
    </row>
    <row r="51" spans="3:12" ht="11.25">
      <c r="C51" s="2" t="s">
        <v>456</v>
      </c>
      <c r="D51" s="17" t="s">
        <v>471</v>
      </c>
      <c r="E51" s="46"/>
      <c r="F51" s="46"/>
      <c r="G51" s="46"/>
      <c r="H51" s="46"/>
      <c r="I51" s="517"/>
      <c r="J51" s="518"/>
      <c r="K51" s="519"/>
      <c r="L51" s="15"/>
    </row>
    <row r="52" spans="3:12" ht="11.25">
      <c r="C52" s="2" t="s">
        <v>456</v>
      </c>
      <c r="D52" s="17" t="s">
        <v>472</v>
      </c>
      <c r="E52" s="46"/>
      <c r="F52" s="46"/>
      <c r="G52" s="46"/>
      <c r="H52" s="46"/>
      <c r="I52" s="517"/>
      <c r="J52" s="518"/>
      <c r="K52" s="519"/>
      <c r="L52" s="15"/>
    </row>
    <row r="53" spans="3:12" ht="11.25">
      <c r="C53" s="2" t="s">
        <v>456</v>
      </c>
      <c r="D53" s="17" t="s">
        <v>477</v>
      </c>
      <c r="E53" s="46"/>
      <c r="F53" s="46"/>
      <c r="G53" s="46"/>
      <c r="H53" s="46"/>
      <c r="I53" s="517"/>
      <c r="J53" s="518"/>
      <c r="K53" s="519"/>
      <c r="L53" s="15"/>
    </row>
    <row r="54" spans="3:12" ht="11.25">
      <c r="C54" s="2" t="s">
        <v>456</v>
      </c>
      <c r="D54" s="17" t="s">
        <v>478</v>
      </c>
      <c r="E54" s="46"/>
      <c r="F54" s="46"/>
      <c r="G54" s="46"/>
      <c r="H54" s="46"/>
      <c r="I54" s="517"/>
      <c r="J54" s="518"/>
      <c r="K54" s="519"/>
      <c r="L54" s="15"/>
    </row>
    <row r="55" spans="3:14" ht="12" thickBot="1">
      <c r="C55" s="14" t="s">
        <v>414</v>
      </c>
      <c r="D55" s="540" t="s">
        <v>335</v>
      </c>
      <c r="E55" s="541"/>
      <c r="F55" s="541"/>
      <c r="G55" s="541"/>
      <c r="H55" s="541"/>
      <c r="I55" s="541"/>
      <c r="J55" s="541"/>
      <c r="K55" s="542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551" t="s">
        <v>336</v>
      </c>
      <c r="E57" s="552"/>
      <c r="F57" s="552"/>
      <c r="G57" s="552"/>
      <c r="H57" s="552"/>
      <c r="I57" s="552"/>
      <c r="J57" s="552"/>
      <c r="K57" s="553"/>
      <c r="L57" s="15"/>
      <c r="N57" s="20"/>
    </row>
    <row r="58" spans="3:14" ht="22.5">
      <c r="C58" s="14"/>
      <c r="D58" s="17" t="s">
        <v>337</v>
      </c>
      <c r="E58" s="24" t="s">
        <v>338</v>
      </c>
      <c r="F58" s="545"/>
      <c r="G58" s="546"/>
      <c r="H58" s="546"/>
      <c r="I58" s="546"/>
      <c r="J58" s="546"/>
      <c r="K58" s="547"/>
      <c r="L58" s="15"/>
      <c r="N58" s="20"/>
    </row>
    <row r="59" spans="3:14" ht="11.25">
      <c r="C59" s="14"/>
      <c r="D59" s="17" t="s">
        <v>339</v>
      </c>
      <c r="E59" s="24" t="s">
        <v>378</v>
      </c>
      <c r="F59" s="548"/>
      <c r="G59" s="549"/>
      <c r="H59" s="549"/>
      <c r="I59" s="549"/>
      <c r="J59" s="549"/>
      <c r="K59" s="550"/>
      <c r="L59" s="15"/>
      <c r="N59" s="20"/>
    </row>
    <row r="60" spans="3:14" ht="23.25" thickBot="1">
      <c r="C60" s="14"/>
      <c r="D60" s="22" t="s">
        <v>379</v>
      </c>
      <c r="E60" s="25" t="s">
        <v>440</v>
      </c>
      <c r="F60" s="557"/>
      <c r="G60" s="558"/>
      <c r="H60" s="558"/>
      <c r="I60" s="558"/>
      <c r="J60" s="558"/>
      <c r="K60" s="559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537" t="s">
        <v>441</v>
      </c>
      <c r="E62" s="538"/>
      <c r="F62" s="538"/>
      <c r="G62" s="538"/>
      <c r="H62" s="538"/>
      <c r="I62" s="538"/>
      <c r="J62" s="538"/>
      <c r="K62" s="539"/>
      <c r="L62" s="15"/>
      <c r="N62" s="20"/>
    </row>
    <row r="63" spans="3:14" ht="11.25">
      <c r="C63" s="14"/>
      <c r="D63" s="17"/>
      <c r="E63" s="33" t="s">
        <v>442</v>
      </c>
      <c r="F63" s="543" t="s">
        <v>443</v>
      </c>
      <c r="G63" s="543"/>
      <c r="H63" s="543"/>
      <c r="I63" s="543"/>
      <c r="J63" s="543"/>
      <c r="K63" s="544"/>
      <c r="L63" s="15"/>
      <c r="N63" s="20"/>
    </row>
    <row r="64" spans="3:14" ht="11.25">
      <c r="C64" s="14" t="s">
        <v>412</v>
      </c>
      <c r="D64" s="17" t="s">
        <v>444</v>
      </c>
      <c r="E64" s="44"/>
      <c r="F64" s="548"/>
      <c r="G64" s="549"/>
      <c r="H64" s="549"/>
      <c r="I64" s="549"/>
      <c r="J64" s="549"/>
      <c r="K64" s="550"/>
      <c r="L64" s="15"/>
      <c r="N64" s="20"/>
    </row>
    <row r="65" spans="3:14" ht="12" thickBot="1">
      <c r="C65" s="14" t="s">
        <v>414</v>
      </c>
      <c r="D65" s="540" t="s">
        <v>445</v>
      </c>
      <c r="E65" s="541"/>
      <c r="F65" s="541"/>
      <c r="G65" s="541"/>
      <c r="H65" s="541"/>
      <c r="I65" s="541"/>
      <c r="J65" s="541"/>
      <c r="K65" s="542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551" t="s">
        <v>446</v>
      </c>
      <c r="E67" s="552"/>
      <c r="F67" s="552"/>
      <c r="G67" s="552"/>
      <c r="H67" s="552"/>
      <c r="I67" s="552"/>
      <c r="J67" s="552"/>
      <c r="K67" s="553"/>
      <c r="L67" s="15"/>
      <c r="N67" s="20"/>
    </row>
    <row r="68" spans="3:14" ht="52.5" customHeight="1">
      <c r="C68" s="14"/>
      <c r="D68" s="17" t="s">
        <v>447</v>
      </c>
      <c r="E68" s="24" t="s">
        <v>448</v>
      </c>
      <c r="F68" s="563"/>
      <c r="G68" s="563"/>
      <c r="H68" s="563"/>
      <c r="I68" s="563"/>
      <c r="J68" s="563"/>
      <c r="K68" s="564"/>
      <c r="L68" s="15"/>
      <c r="N68" s="20"/>
    </row>
    <row r="69" spans="3:14" ht="11.25">
      <c r="C69" s="14"/>
      <c r="D69" s="17" t="s">
        <v>449</v>
      </c>
      <c r="E69" s="24" t="s">
        <v>450</v>
      </c>
      <c r="F69" s="560"/>
      <c r="G69" s="561"/>
      <c r="H69" s="561"/>
      <c r="I69" s="561"/>
      <c r="J69" s="561"/>
      <c r="K69" s="562"/>
      <c r="L69" s="15"/>
      <c r="N69" s="20"/>
    </row>
    <row r="70" spans="3:14" ht="11.25">
      <c r="C70" s="14"/>
      <c r="D70" s="17" t="s">
        <v>451</v>
      </c>
      <c r="E70" s="24" t="s">
        <v>452</v>
      </c>
      <c r="F70" s="525"/>
      <c r="G70" s="525"/>
      <c r="H70" s="525"/>
      <c r="I70" s="525"/>
      <c r="J70" s="525"/>
      <c r="K70" s="526"/>
      <c r="L70" s="15"/>
      <c r="N70" s="20"/>
    </row>
    <row r="71" spans="3:12" ht="23.25" thickBot="1">
      <c r="C71" s="14"/>
      <c r="D71" s="22" t="s">
        <v>453</v>
      </c>
      <c r="E71" s="25" t="s">
        <v>454</v>
      </c>
      <c r="F71" s="531"/>
      <c r="G71" s="531"/>
      <c r="H71" s="531"/>
      <c r="I71" s="531"/>
      <c r="J71" s="531"/>
      <c r="K71" s="532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56" t="s">
        <v>329</v>
      </c>
      <c r="C2" s="257" t="s">
        <v>723</v>
      </c>
      <c r="D2" s="258" t="s">
        <v>384</v>
      </c>
    </row>
    <row r="3" spans="2:4" ht="27.75" customHeight="1">
      <c r="B3" s="388" t="s">
        <v>3</v>
      </c>
      <c r="C3" s="389" t="str">
        <f>'ТС инвестиции'!E9</f>
        <v>Информация об инвестиционных программах и отчетах об их реализации *</v>
      </c>
      <c r="D3" s="390" t="s">
        <v>724</v>
      </c>
    </row>
    <row r="4" spans="2:4" ht="33.75">
      <c r="B4" s="254" t="s">
        <v>4</v>
      </c>
      <c r="C4" s="255" t="str">
        <f>'ТС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260" t="s">
        <v>724</v>
      </c>
    </row>
    <row r="5" spans="2:4" ht="27.75" customHeight="1">
      <c r="B5" s="259" t="s">
        <v>5</v>
      </c>
      <c r="C5" s="253" t="str">
        <f>'ТС показатели (2)'!E9</f>
        <v>Информация об объемах товаров и услуг, их стоимости и способах приобретения *</v>
      </c>
      <c r="D5" s="260" t="s">
        <v>724</v>
      </c>
    </row>
    <row r="6" spans="2:4" ht="27.75" customHeight="1">
      <c r="B6" s="254" t="s">
        <v>706</v>
      </c>
      <c r="C6" s="255" t="str">
        <f>'Ссылки на публикации'!E9</f>
        <v>Ссылки на публикации в других источниках</v>
      </c>
      <c r="D6" s="260" t="s">
        <v>724</v>
      </c>
    </row>
    <row r="7" spans="2:4" ht="27.75" customHeight="1" thickBot="1">
      <c r="B7" s="391" t="s">
        <v>333</v>
      </c>
      <c r="C7" s="392" t="str">
        <f>Комментарии!E8</f>
        <v>КОММЕНТАРИИ</v>
      </c>
      <c r="D7" s="261" t="s">
        <v>724</v>
      </c>
    </row>
    <row r="11" ht="11.25">
      <c r="C11" s="287"/>
    </row>
    <row r="16" ht="11.25">
      <c r="C16" s="286"/>
    </row>
    <row r="17" ht="11.25">
      <c r="C17" s="286"/>
    </row>
    <row r="18" ht="11.25">
      <c r="C18" s="286"/>
    </row>
    <row r="19" ht="11.25">
      <c r="C19" s="286"/>
    </row>
  </sheetData>
  <sheetProtection password="FA9C" sheet="1" scenarios="1" formatColumns="0" formatRows="0"/>
  <hyperlinks>
    <hyperlink ref="D3" location="'ТС инвестиции'!A1" tooltip="Нажмите для перехода на лист" display="Перейти на лист"/>
    <hyperlink ref="D4" location="'ТС показатели'!A1" tooltip="Нажмите для перехода на лист" display="Перейти на лист"/>
    <hyperlink ref="D5" location="'Т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61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290" hidden="1" customWidth="1"/>
    <col min="4" max="4" width="36.00390625" style="290" customWidth="1"/>
    <col min="5" max="5" width="9.00390625" style="290" customWidth="1"/>
    <col min="6" max="6" width="49.140625" style="290" customWidth="1"/>
    <col min="7" max="7" width="36.7109375" style="290" bestFit="1" customWidth="1"/>
    <col min="8" max="8" width="25.140625" style="290" customWidth="1"/>
    <col min="9" max="9" width="22.57421875" style="290" hidden="1" customWidth="1"/>
    <col min="10" max="10" width="25.421875" style="290" customWidth="1"/>
    <col min="11" max="11" width="9.140625" style="290" customWidth="1"/>
    <col min="12" max="12" width="7.57421875" style="290" bestFit="1" customWidth="1"/>
    <col min="13" max="13" width="2.00390625" style="290" bestFit="1" customWidth="1"/>
    <col min="14" max="16384" width="9.140625" style="29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91"/>
      <c r="D3" s="216"/>
      <c r="E3" s="309" t="s">
        <v>631</v>
      </c>
      <c r="F3" s="446"/>
      <c r="G3" s="447"/>
      <c r="H3" s="291"/>
      <c r="I3" s="292"/>
      <c r="J3" s="293"/>
      <c r="K3" s="183"/>
    </row>
    <row r="4" spans="1:10" ht="15" customHeight="1" hidden="1">
      <c r="A4" s="78"/>
      <c r="B4" s="78"/>
      <c r="C4" s="294"/>
      <c r="D4" s="294"/>
      <c r="E4" s="397"/>
      <c r="F4" s="294"/>
      <c r="G4" s="294"/>
      <c r="H4" s="294"/>
      <c r="I4" s="295"/>
      <c r="J4" s="294"/>
    </row>
    <row r="5" spans="2:11" ht="15" customHeight="1" hidden="1">
      <c r="B5" s="291"/>
      <c r="D5" s="186"/>
      <c r="E5" s="440" t="s">
        <v>651</v>
      </c>
      <c r="F5" s="461"/>
      <c r="G5" s="296" t="s">
        <v>638</v>
      </c>
      <c r="H5" s="291"/>
      <c r="I5" s="292"/>
      <c r="J5" s="293"/>
      <c r="K5" s="297"/>
    </row>
    <row r="6" spans="2:11" ht="15" customHeight="1" hidden="1">
      <c r="B6" s="291"/>
      <c r="D6" s="186"/>
      <c r="E6" s="440"/>
      <c r="F6" s="462"/>
      <c r="G6" s="296" t="s">
        <v>639</v>
      </c>
      <c r="H6" s="291"/>
      <c r="I6" s="292"/>
      <c r="J6" s="293"/>
      <c r="K6" s="297"/>
    </row>
    <row r="7" ht="15" customHeight="1"/>
    <row r="8" spans="4:11" ht="18.75" customHeight="1" thickBot="1">
      <c r="D8" s="298"/>
      <c r="E8" s="194"/>
      <c r="F8" s="262" t="s">
        <v>532</v>
      </c>
      <c r="G8" s="195"/>
      <c r="H8" s="194"/>
      <c r="I8" s="194"/>
      <c r="J8" s="194"/>
      <c r="K8" s="196"/>
    </row>
    <row r="9" spans="4:11" ht="15" customHeight="1">
      <c r="D9" s="299"/>
      <c r="E9" s="454" t="s">
        <v>720</v>
      </c>
      <c r="F9" s="455"/>
      <c r="G9" s="455"/>
      <c r="H9" s="455"/>
      <c r="I9" s="455"/>
      <c r="J9" s="456"/>
      <c r="K9" s="180"/>
    </row>
    <row r="10" spans="4:11" ht="15" customHeight="1" thickBot="1">
      <c r="D10" s="299"/>
      <c r="E10" s="457" t="str">
        <f>IF(org="","",IF(fil="",org,org&amp;" ("&amp;fil&amp;")"))</f>
        <v>МУП "Майма"</v>
      </c>
      <c r="F10" s="458"/>
      <c r="G10" s="458"/>
      <c r="H10" s="458"/>
      <c r="I10" s="458"/>
      <c r="J10" s="459"/>
      <c r="K10" s="180"/>
    </row>
    <row r="11" spans="4:11" ht="15" customHeight="1" thickBot="1">
      <c r="D11" s="299"/>
      <c r="E11" s="178"/>
      <c r="F11" s="178"/>
      <c r="G11" s="178"/>
      <c r="H11" s="181"/>
      <c r="I11" s="300"/>
      <c r="J11" s="300"/>
      <c r="K11" s="179"/>
    </row>
    <row r="12" spans="2:11" ht="15" customHeight="1" thickBot="1">
      <c r="B12" s="218" t="s">
        <v>622</v>
      </c>
      <c r="D12" s="299"/>
      <c r="E12" s="217" t="s">
        <v>254</v>
      </c>
      <c r="F12" s="460" t="s">
        <v>620</v>
      </c>
      <c r="G12" s="460"/>
      <c r="H12" s="218" t="s">
        <v>621</v>
      </c>
      <c r="I12" s="452" t="s">
        <v>624</v>
      </c>
      <c r="J12" s="453"/>
      <c r="K12" s="179"/>
    </row>
    <row r="13" spans="2:11" ht="15" customHeight="1" thickBot="1">
      <c r="B13" s="220">
        <v>4</v>
      </c>
      <c r="C13" s="300"/>
      <c r="D13" s="301"/>
      <c r="E13" s="219">
        <v>1</v>
      </c>
      <c r="F13" s="445">
        <f>E13+1</f>
        <v>2</v>
      </c>
      <c r="G13" s="445"/>
      <c r="H13" s="220" t="s">
        <v>657</v>
      </c>
      <c r="I13" s="302"/>
      <c r="J13" s="303"/>
      <c r="K13" s="179"/>
    </row>
    <row r="14" spans="2:11" ht="15" customHeight="1">
      <c r="B14" s="396"/>
      <c r="D14" s="182"/>
      <c r="E14" s="225">
        <v>1</v>
      </c>
      <c r="F14" s="451" t="s">
        <v>623</v>
      </c>
      <c r="G14" s="451"/>
      <c r="H14" s="274"/>
      <c r="I14" s="304"/>
      <c r="J14" s="293"/>
      <c r="K14" s="179"/>
    </row>
    <row r="15" spans="2:11" ht="15" customHeight="1">
      <c r="B15" s="305" t="s">
        <v>626</v>
      </c>
      <c r="D15" s="182"/>
      <c r="E15" s="226">
        <v>2</v>
      </c>
      <c r="F15" s="448" t="s">
        <v>625</v>
      </c>
      <c r="G15" s="448" t="s">
        <v>625</v>
      </c>
      <c r="H15" s="275"/>
      <c r="I15" s="306"/>
      <c r="J15" s="293"/>
      <c r="K15" s="179"/>
    </row>
    <row r="16" spans="2:11" ht="15" customHeight="1">
      <c r="B16" s="307"/>
      <c r="D16" s="308"/>
      <c r="E16" s="309">
        <v>3</v>
      </c>
      <c r="F16" s="449" t="s">
        <v>627</v>
      </c>
      <c r="G16" s="449"/>
      <c r="H16" s="307"/>
      <c r="I16" s="306"/>
      <c r="J16" s="293"/>
      <c r="K16" s="297"/>
    </row>
    <row r="17" spans="2:11" ht="15" customHeight="1">
      <c r="B17" s="307"/>
      <c r="D17" s="308"/>
      <c r="E17" s="309">
        <v>4</v>
      </c>
      <c r="F17" s="449" t="s">
        <v>628</v>
      </c>
      <c r="G17" s="449"/>
      <c r="H17" s="307"/>
      <c r="I17" s="306"/>
      <c r="J17" s="293"/>
      <c r="K17" s="297"/>
    </row>
    <row r="18" spans="2:11" ht="27.75" customHeight="1">
      <c r="B18" s="197">
        <f>SUM(B19:B20)</f>
        <v>0</v>
      </c>
      <c r="D18" s="182"/>
      <c r="E18" s="226" t="s">
        <v>629</v>
      </c>
      <c r="F18" s="450" t="s">
        <v>630</v>
      </c>
      <c r="G18" s="450"/>
      <c r="H18" s="197">
        <f>SUM(H19:H20)</f>
        <v>0</v>
      </c>
      <c r="I18" s="306"/>
      <c r="J18" s="293"/>
      <c r="K18" s="183"/>
    </row>
    <row r="19" spans="2:11" ht="15" customHeight="1">
      <c r="B19" s="291"/>
      <c r="D19" s="182"/>
      <c r="E19" s="309" t="s">
        <v>631</v>
      </c>
      <c r="F19" s="446"/>
      <c r="G19" s="447"/>
      <c r="H19" s="291"/>
      <c r="I19" s="306"/>
      <c r="J19" s="293"/>
      <c r="K19" s="183"/>
    </row>
    <row r="20" spans="2:11" ht="15" customHeight="1">
      <c r="B20" s="198"/>
      <c r="D20" s="182"/>
      <c r="E20" s="228"/>
      <c r="F20" s="215" t="s">
        <v>707</v>
      </c>
      <c r="G20" s="213"/>
      <c r="H20" s="213"/>
      <c r="I20" s="306"/>
      <c r="J20" s="293"/>
      <c r="K20" s="297"/>
    </row>
    <row r="21" spans="2:11" ht="25.5" customHeight="1">
      <c r="B21" s="197">
        <f>SUM(B22:B23)</f>
        <v>0</v>
      </c>
      <c r="D21" s="182"/>
      <c r="E21" s="226" t="s">
        <v>632</v>
      </c>
      <c r="F21" s="450" t="s">
        <v>633</v>
      </c>
      <c r="G21" s="450"/>
      <c r="H21" s="197">
        <f>SUM(H22:H23)</f>
        <v>0</v>
      </c>
      <c r="I21" s="306"/>
      <c r="J21" s="293"/>
      <c r="K21" s="183"/>
    </row>
    <row r="22" spans="2:11" ht="15" customHeight="1">
      <c r="B22" s="310"/>
      <c r="D22" s="182"/>
      <c r="E22" s="311" t="s">
        <v>634</v>
      </c>
      <c r="F22" s="446"/>
      <c r="G22" s="447"/>
      <c r="H22" s="291"/>
      <c r="I22" s="306"/>
      <c r="J22" s="293"/>
      <c r="K22" s="297"/>
    </row>
    <row r="23" spans="2:11" ht="15" customHeight="1">
      <c r="B23" s="199"/>
      <c r="D23" s="182"/>
      <c r="E23" s="228"/>
      <c r="F23" s="215" t="s">
        <v>707</v>
      </c>
      <c r="G23" s="213"/>
      <c r="H23" s="213"/>
      <c r="I23" s="306"/>
      <c r="J23" s="293"/>
      <c r="K23" s="297"/>
    </row>
    <row r="24" spans="2:11" ht="26.25" customHeight="1">
      <c r="B24" s="305" t="s">
        <v>626</v>
      </c>
      <c r="D24" s="182"/>
      <c r="E24" s="226" t="s">
        <v>635</v>
      </c>
      <c r="F24" s="448" t="s">
        <v>636</v>
      </c>
      <c r="G24" s="448"/>
      <c r="H24" s="305" t="s">
        <v>626</v>
      </c>
      <c r="I24" s="306"/>
      <c r="J24" s="293"/>
      <c r="K24" s="183"/>
    </row>
    <row r="25" spans="2:11" ht="15" customHeight="1">
      <c r="B25" s="305" t="s">
        <v>626</v>
      </c>
      <c r="D25" s="308"/>
      <c r="E25" s="440" t="s">
        <v>444</v>
      </c>
      <c r="F25" s="443" t="s">
        <v>637</v>
      </c>
      <c r="G25" s="289" t="s">
        <v>638</v>
      </c>
      <c r="H25" s="291"/>
      <c r="I25" s="306"/>
      <c r="J25" s="293"/>
      <c r="K25" s="297"/>
    </row>
    <row r="26" spans="2:11" ht="15" customHeight="1">
      <c r="B26" s="305" t="s">
        <v>626</v>
      </c>
      <c r="D26" s="308"/>
      <c r="E26" s="440"/>
      <c r="F26" s="444"/>
      <c r="G26" s="289" t="s">
        <v>639</v>
      </c>
      <c r="H26" s="291"/>
      <c r="I26" s="306"/>
      <c r="J26" s="293"/>
      <c r="K26" s="297"/>
    </row>
    <row r="27" spans="2:11" ht="15" customHeight="1">
      <c r="B27" s="291"/>
      <c r="D27" s="308"/>
      <c r="E27" s="465" t="s">
        <v>640</v>
      </c>
      <c r="F27" s="443" t="s">
        <v>641</v>
      </c>
      <c r="G27" s="289" t="s">
        <v>638</v>
      </c>
      <c r="H27" s="291"/>
      <c r="I27" s="306"/>
      <c r="J27" s="293"/>
      <c r="K27" s="312"/>
    </row>
    <row r="28" spans="2:11" ht="15" customHeight="1">
      <c r="B28" s="291"/>
      <c r="D28" s="308"/>
      <c r="E28" s="465"/>
      <c r="F28" s="444"/>
      <c r="G28" s="289" t="s">
        <v>639</v>
      </c>
      <c r="H28" s="291"/>
      <c r="I28" s="306"/>
      <c r="J28" s="293"/>
      <c r="K28" s="312"/>
    </row>
    <row r="29" spans="2:11" ht="15" customHeight="1">
      <c r="B29" s="291"/>
      <c r="D29" s="308"/>
      <c r="E29" s="440" t="s">
        <v>642</v>
      </c>
      <c r="F29" s="441" t="s">
        <v>643</v>
      </c>
      <c r="G29" s="289" t="s">
        <v>638</v>
      </c>
      <c r="H29" s="291"/>
      <c r="I29" s="306"/>
      <c r="J29" s="293"/>
      <c r="K29" s="297"/>
    </row>
    <row r="30" spans="2:11" ht="15" customHeight="1">
      <c r="B30" s="291"/>
      <c r="D30" s="308"/>
      <c r="E30" s="440"/>
      <c r="F30" s="442"/>
      <c r="G30" s="289" t="s">
        <v>639</v>
      </c>
      <c r="H30" s="291"/>
      <c r="I30" s="306"/>
      <c r="J30" s="293"/>
      <c r="K30" s="297"/>
    </row>
    <row r="31" spans="2:11" ht="15" customHeight="1">
      <c r="B31" s="291"/>
      <c r="D31" s="308"/>
      <c r="E31" s="440" t="s">
        <v>644</v>
      </c>
      <c r="F31" s="441" t="s">
        <v>645</v>
      </c>
      <c r="G31" s="289" t="s">
        <v>638</v>
      </c>
      <c r="H31" s="291"/>
      <c r="I31" s="306"/>
      <c r="J31" s="293"/>
      <c r="K31" s="297"/>
    </row>
    <row r="32" spans="2:11" ht="15" customHeight="1">
      <c r="B32" s="291"/>
      <c r="D32" s="308"/>
      <c r="E32" s="440"/>
      <c r="F32" s="442"/>
      <c r="G32" s="289" t="s">
        <v>639</v>
      </c>
      <c r="H32" s="291"/>
      <c r="I32" s="306"/>
      <c r="J32" s="293"/>
      <c r="K32" s="297"/>
    </row>
    <row r="33" spans="2:11" ht="15" customHeight="1">
      <c r="B33" s="291"/>
      <c r="D33" s="308"/>
      <c r="E33" s="440" t="s">
        <v>646</v>
      </c>
      <c r="F33" s="441" t="s">
        <v>8</v>
      </c>
      <c r="G33" s="289" t="s">
        <v>638</v>
      </c>
      <c r="H33" s="291"/>
      <c r="I33" s="306"/>
      <c r="J33" s="293"/>
      <c r="K33" s="297"/>
    </row>
    <row r="34" spans="2:11" ht="15" customHeight="1">
      <c r="B34" s="291"/>
      <c r="D34" s="308"/>
      <c r="E34" s="440"/>
      <c r="F34" s="442"/>
      <c r="G34" s="289" t="s">
        <v>639</v>
      </c>
      <c r="H34" s="291"/>
      <c r="I34" s="306"/>
      <c r="J34" s="293"/>
      <c r="K34" s="297"/>
    </row>
    <row r="35" spans="2:11" ht="15" customHeight="1">
      <c r="B35" s="291"/>
      <c r="D35" s="308"/>
      <c r="E35" s="440" t="s">
        <v>647</v>
      </c>
      <c r="F35" s="443" t="s">
        <v>9</v>
      </c>
      <c r="G35" s="289" t="s">
        <v>638</v>
      </c>
      <c r="H35" s="291"/>
      <c r="I35" s="306"/>
      <c r="J35" s="293"/>
      <c r="K35" s="297"/>
    </row>
    <row r="36" spans="2:11" ht="15" customHeight="1">
      <c r="B36" s="291"/>
      <c r="D36" s="308"/>
      <c r="E36" s="440"/>
      <c r="F36" s="444"/>
      <c r="G36" s="289" t="s">
        <v>639</v>
      </c>
      <c r="H36" s="291"/>
      <c r="I36" s="306"/>
      <c r="J36" s="293"/>
      <c r="K36" s="297"/>
    </row>
    <row r="37" spans="2:11" ht="15" customHeight="1">
      <c r="B37" s="291"/>
      <c r="D37" s="308"/>
      <c r="E37" s="440" t="s">
        <v>765</v>
      </c>
      <c r="F37" s="463" t="s">
        <v>10</v>
      </c>
      <c r="G37" s="289" t="s">
        <v>638</v>
      </c>
      <c r="H37" s="291"/>
      <c r="I37" s="306"/>
      <c r="J37" s="293"/>
      <c r="K37" s="297"/>
    </row>
    <row r="38" spans="2:11" ht="15" customHeight="1">
      <c r="B38" s="291"/>
      <c r="D38" s="308"/>
      <c r="E38" s="440"/>
      <c r="F38" s="464"/>
      <c r="G38" s="289" t="s">
        <v>639</v>
      </c>
      <c r="H38" s="291"/>
      <c r="I38" s="306"/>
      <c r="J38" s="293"/>
      <c r="K38" s="297"/>
    </row>
    <row r="39" spans="2:11" ht="15" customHeight="1">
      <c r="B39" s="291"/>
      <c r="D39" s="308"/>
      <c r="E39" s="440" t="s">
        <v>766</v>
      </c>
      <c r="F39" s="463" t="s">
        <v>11</v>
      </c>
      <c r="G39" s="289" t="s">
        <v>638</v>
      </c>
      <c r="H39" s="291"/>
      <c r="I39" s="306"/>
      <c r="J39" s="293"/>
      <c r="K39" s="297"/>
    </row>
    <row r="40" spans="2:11" ht="15" customHeight="1">
      <c r="B40" s="291"/>
      <c r="D40" s="308"/>
      <c r="E40" s="440"/>
      <c r="F40" s="464"/>
      <c r="G40" s="289" t="s">
        <v>639</v>
      </c>
      <c r="H40" s="291"/>
      <c r="I40" s="306"/>
      <c r="J40" s="293"/>
      <c r="K40" s="297"/>
    </row>
    <row r="41" spans="2:11" ht="15" customHeight="1">
      <c r="B41" s="291"/>
      <c r="D41" s="216"/>
      <c r="E41" s="440" t="s">
        <v>648</v>
      </c>
      <c r="F41" s="443" t="s">
        <v>12</v>
      </c>
      <c r="G41" s="289" t="s">
        <v>638</v>
      </c>
      <c r="H41" s="291"/>
      <c r="I41" s="292"/>
      <c r="J41" s="293"/>
      <c r="K41" s="297"/>
    </row>
    <row r="42" spans="2:11" ht="15" customHeight="1">
      <c r="B42" s="291"/>
      <c r="D42" s="186"/>
      <c r="E42" s="440"/>
      <c r="F42" s="444"/>
      <c r="G42" s="289" t="s">
        <v>639</v>
      </c>
      <c r="H42" s="291"/>
      <c r="I42" s="292"/>
      <c r="J42" s="293"/>
      <c r="K42" s="297"/>
    </row>
    <row r="43" spans="2:11" ht="15" customHeight="1">
      <c r="B43" s="291"/>
      <c r="D43" s="216"/>
      <c r="E43" s="440" t="s">
        <v>649</v>
      </c>
      <c r="F43" s="443" t="s">
        <v>258</v>
      </c>
      <c r="G43" s="289" t="s">
        <v>638</v>
      </c>
      <c r="H43" s="291"/>
      <c r="I43" s="292"/>
      <c r="J43" s="293"/>
      <c r="K43" s="297"/>
    </row>
    <row r="44" spans="2:11" ht="15" customHeight="1">
      <c r="B44" s="291"/>
      <c r="D44" s="186"/>
      <c r="E44" s="440"/>
      <c r="F44" s="444"/>
      <c r="G44" s="289" t="s">
        <v>639</v>
      </c>
      <c r="H44" s="291"/>
      <c r="I44" s="292"/>
      <c r="J44" s="293"/>
      <c r="K44" s="297"/>
    </row>
    <row r="45" spans="2:11" ht="15" customHeight="1">
      <c r="B45" s="291"/>
      <c r="D45" s="216"/>
      <c r="E45" s="440" t="s">
        <v>651</v>
      </c>
      <c r="F45" s="443" t="s">
        <v>13</v>
      </c>
      <c r="G45" s="289" t="s">
        <v>638</v>
      </c>
      <c r="H45" s="291"/>
      <c r="I45" s="292"/>
      <c r="J45" s="293"/>
      <c r="K45" s="297"/>
    </row>
    <row r="46" spans="2:11" ht="15" customHeight="1">
      <c r="B46" s="291"/>
      <c r="D46" s="186"/>
      <c r="E46" s="440"/>
      <c r="F46" s="444"/>
      <c r="G46" s="289" t="s">
        <v>639</v>
      </c>
      <c r="H46" s="291"/>
      <c r="I46" s="292"/>
      <c r="J46" s="293"/>
      <c r="K46" s="297"/>
    </row>
    <row r="47" spans="2:11" ht="15" customHeight="1">
      <c r="B47" s="291"/>
      <c r="D47" s="216"/>
      <c r="E47" s="440" t="s">
        <v>255</v>
      </c>
      <c r="F47" s="441" t="s">
        <v>14</v>
      </c>
      <c r="G47" s="289" t="s">
        <v>638</v>
      </c>
      <c r="H47" s="291"/>
      <c r="I47" s="292"/>
      <c r="J47" s="293"/>
      <c r="K47" s="297"/>
    </row>
    <row r="48" spans="2:11" ht="15" customHeight="1">
      <c r="B48" s="291"/>
      <c r="D48" s="186"/>
      <c r="E48" s="440"/>
      <c r="F48" s="442"/>
      <c r="G48" s="289" t="s">
        <v>639</v>
      </c>
      <c r="H48" s="291"/>
      <c r="I48" s="292"/>
      <c r="J48" s="293"/>
      <c r="K48" s="297"/>
    </row>
    <row r="49" spans="2:11" ht="15" customHeight="1">
      <c r="B49" s="291"/>
      <c r="D49" s="216"/>
      <c r="E49" s="440" t="s">
        <v>256</v>
      </c>
      <c r="F49" s="441" t="s">
        <v>15</v>
      </c>
      <c r="G49" s="289" t="s">
        <v>638</v>
      </c>
      <c r="H49" s="291"/>
      <c r="I49" s="292"/>
      <c r="J49" s="293"/>
      <c r="K49" s="297"/>
    </row>
    <row r="50" spans="2:11" ht="15" customHeight="1">
      <c r="B50" s="291"/>
      <c r="D50" s="186"/>
      <c r="E50" s="440"/>
      <c r="F50" s="442"/>
      <c r="G50" s="289" t="s">
        <v>639</v>
      </c>
      <c r="H50" s="291"/>
      <c r="I50" s="292"/>
      <c r="J50" s="293"/>
      <c r="K50" s="297"/>
    </row>
    <row r="51" spans="2:11" ht="15" customHeight="1">
      <c r="B51" s="313"/>
      <c r="D51" s="216"/>
      <c r="E51" s="440" t="s">
        <v>257</v>
      </c>
      <c r="F51" s="441" t="s">
        <v>16</v>
      </c>
      <c r="G51" s="289" t="s">
        <v>638</v>
      </c>
      <c r="H51" s="313"/>
      <c r="I51" s="292"/>
      <c r="J51" s="293"/>
      <c r="K51" s="297"/>
    </row>
    <row r="52" spans="2:11" ht="15" customHeight="1">
      <c r="B52" s="313"/>
      <c r="D52" s="186"/>
      <c r="E52" s="440"/>
      <c r="F52" s="442"/>
      <c r="G52" s="289" t="s">
        <v>639</v>
      </c>
      <c r="H52" s="313"/>
      <c r="I52" s="292"/>
      <c r="J52" s="293"/>
      <c r="K52" s="297"/>
    </row>
    <row r="53" spans="2:11" ht="15" customHeight="1">
      <c r="B53" s="313"/>
      <c r="D53" s="216"/>
      <c r="E53" s="440" t="s">
        <v>6</v>
      </c>
      <c r="F53" s="443" t="s">
        <v>17</v>
      </c>
      <c r="G53" s="289" t="s">
        <v>638</v>
      </c>
      <c r="H53" s="313"/>
      <c r="I53" s="292"/>
      <c r="J53" s="293"/>
      <c r="K53" s="297"/>
    </row>
    <row r="54" spans="2:11" ht="15" customHeight="1">
      <c r="B54" s="313"/>
      <c r="D54" s="186"/>
      <c r="E54" s="440"/>
      <c r="F54" s="444"/>
      <c r="G54" s="289" t="s">
        <v>639</v>
      </c>
      <c r="H54" s="313"/>
      <c r="I54" s="292"/>
      <c r="J54" s="293"/>
      <c r="K54" s="297"/>
    </row>
    <row r="55" spans="2:11" ht="15" customHeight="1">
      <c r="B55" s="291"/>
      <c r="D55" s="216"/>
      <c r="E55" s="440" t="s">
        <v>7</v>
      </c>
      <c r="F55" s="443" t="s">
        <v>650</v>
      </c>
      <c r="G55" s="289" t="s">
        <v>638</v>
      </c>
      <c r="H55" s="291"/>
      <c r="I55" s="292"/>
      <c r="J55" s="293"/>
      <c r="K55" s="297"/>
    </row>
    <row r="56" spans="2:11" ht="15" customHeight="1">
      <c r="B56" s="291"/>
      <c r="D56" s="186"/>
      <c r="E56" s="440"/>
      <c r="F56" s="466"/>
      <c r="G56" s="289" t="s">
        <v>639</v>
      </c>
      <c r="H56" s="291"/>
      <c r="I56" s="292"/>
      <c r="J56" s="293"/>
      <c r="K56" s="297"/>
    </row>
    <row r="57" spans="2:11" ht="15" customHeight="1">
      <c r="B57" s="198"/>
      <c r="D57" s="308"/>
      <c r="E57" s="228"/>
      <c r="F57" s="215" t="s">
        <v>652</v>
      </c>
      <c r="G57" s="213"/>
      <c r="H57" s="213"/>
      <c r="I57" s="306"/>
      <c r="J57" s="293"/>
      <c r="K57" s="297"/>
    </row>
    <row r="58" spans="2:11" ht="15" customHeight="1" thickBot="1">
      <c r="B58" s="214" t="s">
        <v>653</v>
      </c>
      <c r="D58" s="317"/>
      <c r="E58" s="229"/>
      <c r="F58" s="314"/>
      <c r="G58" s="314"/>
      <c r="H58" s="314"/>
      <c r="I58" s="315"/>
      <c r="J58" s="316"/>
      <c r="K58" s="297"/>
    </row>
    <row r="59" spans="4:11" ht="11.25">
      <c r="D59" s="317"/>
      <c r="E59" s="187"/>
      <c r="F59" s="318"/>
      <c r="G59" s="318"/>
      <c r="H59" s="318"/>
      <c r="K59" s="297"/>
    </row>
    <row r="60" spans="1:11" s="300" customFormat="1" ht="11.25" customHeight="1">
      <c r="A60" s="79"/>
      <c r="B60" s="79"/>
      <c r="C60" s="290"/>
      <c r="D60" s="317"/>
      <c r="E60" s="270" t="s">
        <v>654</v>
      </c>
      <c r="F60" s="269"/>
      <c r="G60" s="269"/>
      <c r="H60" s="269"/>
      <c r="I60" s="269"/>
      <c r="J60" s="269"/>
      <c r="K60" s="189"/>
    </row>
    <row r="61" spans="4:11" ht="11.25">
      <c r="D61" s="319"/>
      <c r="E61" s="320"/>
      <c r="F61" s="320"/>
      <c r="G61" s="320"/>
      <c r="H61" s="320"/>
      <c r="I61" s="320"/>
      <c r="J61" s="320"/>
      <c r="K61" s="321"/>
    </row>
  </sheetData>
  <sheetProtection password="FA9C" sheet="1" scenarios="1" formatColumns="0" formatRows="0"/>
  <mergeCells count="49">
    <mergeCell ref="E55:E56"/>
    <mergeCell ref="F55:F56"/>
    <mergeCell ref="E49:E50"/>
    <mergeCell ref="F49:F50"/>
    <mergeCell ref="E51:E52"/>
    <mergeCell ref="F51:F52"/>
    <mergeCell ref="E53:E54"/>
    <mergeCell ref="F53:F54"/>
    <mergeCell ref="E27:E28"/>
    <mergeCell ref="F27:F28"/>
    <mergeCell ref="E29:E30"/>
    <mergeCell ref="F29:F30"/>
    <mergeCell ref="F3:G3"/>
    <mergeCell ref="E5:E6"/>
    <mergeCell ref="F5:F6"/>
    <mergeCell ref="E39:E40"/>
    <mergeCell ref="F39:F40"/>
    <mergeCell ref="E33:E34"/>
    <mergeCell ref="F33:F34"/>
    <mergeCell ref="E37:E38"/>
    <mergeCell ref="F37:F38"/>
    <mergeCell ref="E31:E32"/>
    <mergeCell ref="F35:F36"/>
    <mergeCell ref="E35:E36"/>
    <mergeCell ref="I12:J12"/>
    <mergeCell ref="E9:J9"/>
    <mergeCell ref="E10:J10"/>
    <mergeCell ref="F31:F32"/>
    <mergeCell ref="F21:G21"/>
    <mergeCell ref="F22:G22"/>
    <mergeCell ref="F24:G24"/>
    <mergeCell ref="F12:G12"/>
    <mergeCell ref="F13:G13"/>
    <mergeCell ref="E25:E26"/>
    <mergeCell ref="F19:G19"/>
    <mergeCell ref="F15:G15"/>
    <mergeCell ref="F16:G16"/>
    <mergeCell ref="F17:G17"/>
    <mergeCell ref="F18:G18"/>
    <mergeCell ref="F14:G14"/>
    <mergeCell ref="F25:F26"/>
    <mergeCell ref="E47:E48"/>
    <mergeCell ref="F47:F48"/>
    <mergeCell ref="E41:E42"/>
    <mergeCell ref="F41:F42"/>
    <mergeCell ref="E43:E44"/>
    <mergeCell ref="F43:F44"/>
    <mergeCell ref="E45:E46"/>
    <mergeCell ref="F45:F46"/>
  </mergeCells>
  <dataValidations count="4">
    <dataValidation type="decimal" allowBlank="1" showInputMessage="1" showErrorMessage="1" sqref="B57 G23:H23 B18 H5:H6 H3 G20 B20:B21 H18:H22 B41:B54 H41:H57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5:B6 H25:H40 B3 B19 B22 B55:B56 B27:B40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57" location="'Т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ТС инвестиции'!A1" tooltip="Добавить показатель эффективности" display="Добавить источники финансирования"/>
    <hyperlink ref="B58" location="'Т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ТС инвестиции'!A1" display="Добавить мероприятие"/>
    <hyperlink ref="F23" location="'Т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T70"/>
  <sheetViews>
    <sheetView showGridLines="0" zoomScalePageLayoutView="0" workbookViewId="0" topLeftCell="F42">
      <selection activeCell="I67" sqref="I67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290" hidden="1" customWidth="1"/>
    <col min="4" max="4" width="17.140625" style="290" customWidth="1"/>
    <col min="5" max="5" width="9.421875" style="290" customWidth="1"/>
    <col min="6" max="6" width="43.140625" style="290" customWidth="1"/>
    <col min="7" max="7" width="59.140625" style="290" customWidth="1"/>
    <col min="8" max="8" width="16.140625" style="290" customWidth="1"/>
    <col min="9" max="9" width="53.8515625" style="290" customWidth="1"/>
    <col min="10" max="10" width="2.00390625" style="290" customWidth="1"/>
    <col min="11" max="11" width="20.140625" style="290" customWidth="1"/>
    <col min="12" max="12" width="1.7109375" style="290" bestFit="1" customWidth="1"/>
    <col min="13" max="13" width="20.140625" style="290" customWidth="1"/>
    <col min="14" max="14" width="4.421875" style="290" customWidth="1"/>
    <col min="15" max="19" width="9.140625" style="290" customWidth="1"/>
    <col min="20" max="20" width="3.28125" style="290" bestFit="1" customWidth="1"/>
    <col min="21" max="21" width="9.00390625" style="290" bestFit="1" customWidth="1"/>
    <col min="22" max="22" width="2.00390625" style="290" bestFit="1" customWidth="1"/>
    <col min="23" max="23" width="7.57421875" style="290" bestFit="1" customWidth="1"/>
    <col min="24" max="27" width="9.140625" style="290" customWidth="1"/>
    <col min="28" max="28" width="2.00390625" style="290" bestFit="1" customWidth="1"/>
    <col min="29" max="33" width="9.140625" style="290" customWidth="1"/>
    <col min="34" max="34" width="3.28125" style="290" bestFit="1" customWidth="1"/>
    <col min="35" max="35" width="10.28125" style="290" bestFit="1" customWidth="1"/>
    <col min="36" max="36" width="2.00390625" style="290" bestFit="1" customWidth="1"/>
    <col min="37" max="37" width="7.57421875" style="290" bestFit="1" customWidth="1"/>
    <col min="38" max="41" width="9.140625" style="290" customWidth="1"/>
    <col min="42" max="42" width="2.00390625" style="290" bestFit="1" customWidth="1"/>
    <col min="43" max="16384" width="9.140625" style="290" customWidth="1"/>
  </cols>
  <sheetData>
    <row r="1" spans="1:2" s="81" customFormat="1" ht="11.25" hidden="1">
      <c r="A1" s="78"/>
      <c r="B1" s="78"/>
    </row>
    <row r="2" spans="1:46" ht="11.25" hidden="1">
      <c r="A2" s="78"/>
      <c r="B2" s="78"/>
      <c r="T2" s="81"/>
      <c r="U2" s="81"/>
      <c r="V2" s="82"/>
      <c r="W2" s="77"/>
      <c r="X2" s="328"/>
      <c r="Y2" s="329"/>
      <c r="Z2" s="330"/>
      <c r="AA2" s="331"/>
      <c r="AB2" s="83"/>
      <c r="AC2" s="332"/>
      <c r="AD2" s="332"/>
      <c r="AE2" s="332"/>
      <c r="AF2" s="333"/>
      <c r="AH2" s="81"/>
      <c r="AI2" s="81"/>
      <c r="AJ2" s="82"/>
      <c r="AK2" s="77"/>
      <c r="AL2" s="334"/>
      <c r="AM2" s="329"/>
      <c r="AN2" s="330"/>
      <c r="AO2" s="331"/>
      <c r="AP2" s="83"/>
      <c r="AQ2" s="332"/>
      <c r="AR2" s="332"/>
      <c r="AS2" s="332"/>
      <c r="AT2" s="333"/>
    </row>
    <row r="3" spans="1:2" ht="11.25" hidden="1">
      <c r="A3" s="78"/>
      <c r="B3" s="88"/>
    </row>
    <row r="4" spans="1:15" ht="11.25" hidden="1">
      <c r="A4" s="78"/>
      <c r="B4" s="78"/>
      <c r="M4" s="335"/>
      <c r="N4" s="335"/>
      <c r="O4" s="335"/>
    </row>
    <row r="5" spans="3:5" ht="11.25" hidden="1">
      <c r="C5" s="335"/>
      <c r="D5" s="335"/>
      <c r="E5" s="335"/>
    </row>
    <row r="6" spans="3:5" ht="11.25" hidden="1">
      <c r="C6" s="335"/>
      <c r="D6" s="335"/>
      <c r="E6" s="335"/>
    </row>
    <row r="7" spans="3:5" ht="11.25">
      <c r="C7" s="335"/>
      <c r="D7" s="335"/>
      <c r="E7" s="335"/>
    </row>
    <row r="8" spans="3:10" ht="18.75" customHeight="1" thickBot="1">
      <c r="C8" s="335"/>
      <c r="D8" s="298"/>
      <c r="E8" s="194"/>
      <c r="F8" s="262" t="s">
        <v>532</v>
      </c>
      <c r="G8" s="262"/>
      <c r="H8" s="203"/>
      <c r="I8" s="194"/>
      <c r="J8" s="196"/>
    </row>
    <row r="9" spans="4:10" ht="23.25" customHeight="1">
      <c r="D9" s="299"/>
      <c r="E9" s="454" t="s">
        <v>240</v>
      </c>
      <c r="F9" s="455"/>
      <c r="G9" s="455"/>
      <c r="H9" s="455"/>
      <c r="I9" s="456"/>
      <c r="J9" s="180"/>
    </row>
    <row r="10" spans="4:10" ht="12" thickBot="1">
      <c r="D10" s="299"/>
      <c r="E10" s="457" t="str">
        <f>IF(org="","",IF(fil="",org,org&amp;" ("&amp;fil&amp;")"))</f>
        <v>МУП "Майма"</v>
      </c>
      <c r="F10" s="458"/>
      <c r="G10" s="458"/>
      <c r="H10" s="458"/>
      <c r="I10" s="459"/>
      <c r="J10" s="180"/>
    </row>
    <row r="11" spans="4:10" ht="12" thickBot="1">
      <c r="D11" s="299"/>
      <c r="E11" s="178"/>
      <c r="F11" s="178"/>
      <c r="G11" s="178"/>
      <c r="H11" s="178"/>
      <c r="I11" s="178"/>
      <c r="J11" s="179"/>
    </row>
    <row r="12" spans="4:10" ht="27" customHeight="1" thickBot="1">
      <c r="D12" s="299"/>
      <c r="E12" s="217" t="s">
        <v>254</v>
      </c>
      <c r="F12" s="486" t="s">
        <v>620</v>
      </c>
      <c r="G12" s="487"/>
      <c r="H12" s="218" t="s">
        <v>355</v>
      </c>
      <c r="I12" s="230" t="s">
        <v>621</v>
      </c>
      <c r="J12" s="179"/>
    </row>
    <row r="13" spans="4:10" ht="12" thickBot="1">
      <c r="D13" s="299"/>
      <c r="E13" s="231">
        <v>1</v>
      </c>
      <c r="F13" s="488">
        <f>E13+1</f>
        <v>2</v>
      </c>
      <c r="G13" s="489"/>
      <c r="H13" s="232">
        <f>F13+1</f>
        <v>3</v>
      </c>
      <c r="I13" s="233">
        <f>H13+1</f>
        <v>4</v>
      </c>
      <c r="J13" s="179"/>
    </row>
    <row r="14" spans="4:10" ht="25.5" customHeight="1">
      <c r="D14" s="308"/>
      <c r="E14" s="336" t="s">
        <v>655</v>
      </c>
      <c r="F14" s="480" t="s">
        <v>18</v>
      </c>
      <c r="G14" s="481"/>
      <c r="H14" s="337" t="s">
        <v>656</v>
      </c>
      <c r="I14" s="338" t="str">
        <f>IF(activity="","",activity)</f>
        <v>производство (некомбинированная выработка)+передача+сбыт</v>
      </c>
      <c r="J14" s="179"/>
    </row>
    <row r="15" spans="4:10" ht="24" customHeight="1">
      <c r="D15" s="308"/>
      <c r="E15" s="309">
        <v>2</v>
      </c>
      <c r="F15" s="482" t="s">
        <v>19</v>
      </c>
      <c r="G15" s="483"/>
      <c r="H15" s="339" t="s">
        <v>353</v>
      </c>
      <c r="I15" s="340">
        <v>1150.6</v>
      </c>
      <c r="J15" s="179"/>
    </row>
    <row r="16" spans="4:10" ht="24" customHeight="1">
      <c r="D16" s="308"/>
      <c r="E16" s="309">
        <v>3</v>
      </c>
      <c r="F16" s="482" t="s">
        <v>20</v>
      </c>
      <c r="G16" s="483"/>
      <c r="H16" s="339" t="s">
        <v>353</v>
      </c>
      <c r="I16" s="341">
        <f>SUM(I17:I18,I24,I27:I33,I36,I39,I42:I44)</f>
        <v>1150.617</v>
      </c>
      <c r="J16" s="179"/>
    </row>
    <row r="17" spans="4:10" ht="24" customHeight="1">
      <c r="D17" s="308"/>
      <c r="E17" s="309" t="s">
        <v>382</v>
      </c>
      <c r="F17" s="475" t="s">
        <v>21</v>
      </c>
      <c r="G17" s="476"/>
      <c r="H17" s="339" t="s">
        <v>353</v>
      </c>
      <c r="I17" s="340"/>
      <c r="J17" s="179"/>
    </row>
    <row r="18" spans="4:10" ht="24" customHeight="1">
      <c r="D18" s="308"/>
      <c r="E18" s="309" t="s">
        <v>658</v>
      </c>
      <c r="F18" s="475" t="s">
        <v>22</v>
      </c>
      <c r="G18" s="476"/>
      <c r="H18" s="339" t="s">
        <v>353</v>
      </c>
      <c r="I18" s="341">
        <f>SUMIF(G19:G23,G19,I19:I23)</f>
        <v>333.417</v>
      </c>
      <c r="J18" s="179"/>
    </row>
    <row r="19" spans="4:10" ht="24" customHeight="1">
      <c r="D19" s="308"/>
      <c r="E19" s="467" t="s">
        <v>23</v>
      </c>
      <c r="F19" s="470"/>
      <c r="G19" s="343" t="s">
        <v>683</v>
      </c>
      <c r="H19" s="339" t="s">
        <v>353</v>
      </c>
      <c r="I19" s="565">
        <v>333.417</v>
      </c>
      <c r="J19" s="179"/>
    </row>
    <row r="20" spans="4:10" ht="24" customHeight="1">
      <c r="D20" s="308"/>
      <c r="E20" s="468"/>
      <c r="F20" s="471"/>
      <c r="G20" s="344" t="s">
        <v>24</v>
      </c>
      <c r="H20" s="345" t="s">
        <v>782</v>
      </c>
      <c r="I20" s="340">
        <v>168.24</v>
      </c>
      <c r="J20" s="179"/>
    </row>
    <row r="21" spans="4:10" ht="22.5">
      <c r="D21" s="308"/>
      <c r="E21" s="468"/>
      <c r="F21" s="471"/>
      <c r="G21" s="343" t="s">
        <v>25</v>
      </c>
      <c r="H21" s="339" t="s">
        <v>353</v>
      </c>
      <c r="I21" s="341">
        <f>nerr(I19/I20)</f>
        <v>1.9817938659058485</v>
      </c>
      <c r="J21" s="179"/>
    </row>
    <row r="22" spans="4:10" ht="24" customHeight="1">
      <c r="D22" s="308"/>
      <c r="E22" s="469"/>
      <c r="F22" s="472"/>
      <c r="G22" s="344" t="s">
        <v>684</v>
      </c>
      <c r="H22" s="346" t="s">
        <v>656</v>
      </c>
      <c r="I22" s="347"/>
      <c r="J22" s="179"/>
    </row>
    <row r="23" spans="4:10" ht="24" customHeight="1">
      <c r="D23" s="308"/>
      <c r="E23" s="327"/>
      <c r="F23" s="288" t="s">
        <v>100</v>
      </c>
      <c r="G23" s="288"/>
      <c r="H23" s="207"/>
      <c r="I23" s="224"/>
      <c r="J23" s="179"/>
    </row>
    <row r="24" spans="4:10" ht="24" customHeight="1">
      <c r="D24" s="308"/>
      <c r="E24" s="336" t="s">
        <v>660</v>
      </c>
      <c r="F24" s="475" t="s">
        <v>709</v>
      </c>
      <c r="G24" s="476"/>
      <c r="H24" s="339" t="s">
        <v>353</v>
      </c>
      <c r="I24" s="340">
        <v>108.6</v>
      </c>
      <c r="J24" s="179"/>
    </row>
    <row r="25" spans="4:10" ht="24" customHeight="1">
      <c r="D25" s="308"/>
      <c r="E25" s="336" t="s">
        <v>661</v>
      </c>
      <c r="F25" s="477" t="s">
        <v>241</v>
      </c>
      <c r="G25" s="478"/>
      <c r="H25" s="339" t="s">
        <v>659</v>
      </c>
      <c r="I25" s="341">
        <f>nerr(I24/I26)</f>
        <v>4.417866731754942</v>
      </c>
      <c r="J25" s="179"/>
    </row>
    <row r="26" spans="4:10" ht="24" customHeight="1">
      <c r="D26" s="308"/>
      <c r="E26" s="309" t="s">
        <v>743</v>
      </c>
      <c r="F26" s="477" t="s">
        <v>708</v>
      </c>
      <c r="G26" s="478"/>
      <c r="H26" s="339" t="s">
        <v>91</v>
      </c>
      <c r="I26" s="348">
        <v>24.582</v>
      </c>
      <c r="J26" s="179"/>
    </row>
    <row r="27" spans="4:10" ht="24" customHeight="1">
      <c r="D27" s="308"/>
      <c r="E27" s="309" t="s">
        <v>662</v>
      </c>
      <c r="F27" s="475" t="s">
        <v>92</v>
      </c>
      <c r="G27" s="476"/>
      <c r="H27" s="339" t="s">
        <v>353</v>
      </c>
      <c r="I27" s="340">
        <v>4.1</v>
      </c>
      <c r="J27" s="179"/>
    </row>
    <row r="28" spans="4:10" ht="24" customHeight="1">
      <c r="D28" s="308"/>
      <c r="E28" s="309" t="s">
        <v>663</v>
      </c>
      <c r="F28" s="475" t="s">
        <v>93</v>
      </c>
      <c r="G28" s="476"/>
      <c r="H28" s="339" t="s">
        <v>353</v>
      </c>
      <c r="I28" s="340"/>
      <c r="J28" s="179"/>
    </row>
    <row r="29" spans="4:10" ht="24" customHeight="1">
      <c r="D29" s="308"/>
      <c r="E29" s="309" t="s">
        <v>664</v>
      </c>
      <c r="F29" s="482" t="s">
        <v>94</v>
      </c>
      <c r="G29" s="483"/>
      <c r="H29" s="339" t="s">
        <v>353</v>
      </c>
      <c r="I29" s="340">
        <v>370.2</v>
      </c>
      <c r="J29" s="179"/>
    </row>
    <row r="30" spans="4:10" ht="24" customHeight="1">
      <c r="D30" s="308"/>
      <c r="E30" s="309" t="s">
        <v>665</v>
      </c>
      <c r="F30" s="482" t="s">
        <v>95</v>
      </c>
      <c r="G30" s="483"/>
      <c r="H30" s="339" t="s">
        <v>353</v>
      </c>
      <c r="I30" s="340">
        <v>125.9</v>
      </c>
      <c r="J30" s="179"/>
    </row>
    <row r="31" spans="4:10" ht="24" customHeight="1">
      <c r="D31" s="308"/>
      <c r="E31" s="309" t="s">
        <v>666</v>
      </c>
      <c r="F31" s="475" t="s">
        <v>96</v>
      </c>
      <c r="G31" s="476"/>
      <c r="H31" s="339" t="s">
        <v>353</v>
      </c>
      <c r="I31" s="340">
        <v>52.2</v>
      </c>
      <c r="J31" s="179"/>
    </row>
    <row r="32" spans="4:10" ht="24" customHeight="1">
      <c r="D32" s="308"/>
      <c r="E32" s="309" t="s">
        <v>667</v>
      </c>
      <c r="F32" s="475" t="s">
        <v>710</v>
      </c>
      <c r="G32" s="476"/>
      <c r="H32" s="339" t="s">
        <v>353</v>
      </c>
      <c r="I32" s="340"/>
      <c r="J32" s="179"/>
    </row>
    <row r="33" spans="4:10" ht="24" customHeight="1">
      <c r="D33" s="308"/>
      <c r="E33" s="309" t="s">
        <v>668</v>
      </c>
      <c r="F33" s="475" t="s">
        <v>97</v>
      </c>
      <c r="G33" s="476"/>
      <c r="H33" s="339" t="s">
        <v>353</v>
      </c>
      <c r="I33" s="340">
        <v>24.8</v>
      </c>
      <c r="J33" s="179"/>
    </row>
    <row r="34" spans="4:10" ht="24" customHeight="1">
      <c r="D34" s="308"/>
      <c r="E34" s="309" t="s">
        <v>669</v>
      </c>
      <c r="F34" s="477" t="s">
        <v>711</v>
      </c>
      <c r="G34" s="478"/>
      <c r="H34" s="339" t="s">
        <v>353</v>
      </c>
      <c r="I34" s="340">
        <v>0.6</v>
      </c>
      <c r="J34" s="179"/>
    </row>
    <row r="35" spans="4:10" ht="24" customHeight="1">
      <c r="D35" s="308"/>
      <c r="E35" s="309" t="s">
        <v>670</v>
      </c>
      <c r="F35" s="477" t="s">
        <v>712</v>
      </c>
      <c r="G35" s="478"/>
      <c r="H35" s="339" t="s">
        <v>353</v>
      </c>
      <c r="I35" s="340">
        <v>0.2</v>
      </c>
      <c r="J35" s="179"/>
    </row>
    <row r="36" spans="4:10" ht="24" customHeight="1">
      <c r="D36" s="308"/>
      <c r="E36" s="309" t="s">
        <v>671</v>
      </c>
      <c r="F36" s="475" t="s">
        <v>713</v>
      </c>
      <c r="G36" s="476"/>
      <c r="H36" s="339" t="s">
        <v>353</v>
      </c>
      <c r="I36" s="340">
        <v>63.4</v>
      </c>
      <c r="J36" s="179"/>
    </row>
    <row r="37" spans="4:10" ht="24" customHeight="1">
      <c r="D37" s="308"/>
      <c r="E37" s="309" t="s">
        <v>744</v>
      </c>
      <c r="F37" s="477" t="s">
        <v>711</v>
      </c>
      <c r="G37" s="478"/>
      <c r="H37" s="339" t="s">
        <v>353</v>
      </c>
      <c r="I37" s="340">
        <v>8.4</v>
      </c>
      <c r="J37" s="179"/>
    </row>
    <row r="38" spans="4:10" ht="24" customHeight="1">
      <c r="D38" s="308"/>
      <c r="E38" s="309" t="s">
        <v>745</v>
      </c>
      <c r="F38" s="477" t="s">
        <v>712</v>
      </c>
      <c r="G38" s="478"/>
      <c r="H38" s="339" t="s">
        <v>353</v>
      </c>
      <c r="I38" s="340">
        <v>2.9</v>
      </c>
      <c r="J38" s="179"/>
    </row>
    <row r="39" spans="4:10" ht="24" customHeight="1">
      <c r="D39" s="308"/>
      <c r="E39" s="309" t="s">
        <v>746</v>
      </c>
      <c r="F39" s="475" t="s">
        <v>98</v>
      </c>
      <c r="G39" s="476"/>
      <c r="H39" s="339" t="s">
        <v>353</v>
      </c>
      <c r="I39" s="341">
        <f>SUM(I40:I41)</f>
        <v>50</v>
      </c>
      <c r="J39" s="179"/>
    </row>
    <row r="40" spans="4:10" ht="24" customHeight="1">
      <c r="D40" s="308"/>
      <c r="E40" s="309" t="s">
        <v>747</v>
      </c>
      <c r="F40" s="475" t="s">
        <v>682</v>
      </c>
      <c r="G40" s="476"/>
      <c r="H40" s="339" t="s">
        <v>353</v>
      </c>
      <c r="I40" s="340"/>
      <c r="J40" s="179"/>
    </row>
    <row r="41" spans="4:10" ht="24" customHeight="1">
      <c r="D41" s="308"/>
      <c r="E41" s="309" t="s">
        <v>748</v>
      </c>
      <c r="F41" s="475" t="s">
        <v>99</v>
      </c>
      <c r="G41" s="476"/>
      <c r="H41" s="339" t="s">
        <v>353</v>
      </c>
      <c r="I41" s="340">
        <v>50</v>
      </c>
      <c r="J41" s="179"/>
    </row>
    <row r="42" spans="4:10" ht="24" customHeight="1">
      <c r="D42" s="308"/>
      <c r="E42" s="309" t="s">
        <v>750</v>
      </c>
      <c r="F42" s="475" t="s">
        <v>686</v>
      </c>
      <c r="G42" s="476"/>
      <c r="H42" s="339" t="s">
        <v>353</v>
      </c>
      <c r="I42" s="340"/>
      <c r="J42" s="179"/>
    </row>
    <row r="43" spans="1:10" s="80" customFormat="1" ht="24" customHeight="1">
      <c r="A43" s="79"/>
      <c r="B43" s="79"/>
      <c r="D43" s="216" t="s">
        <v>783</v>
      </c>
      <c r="E43" s="227" t="s">
        <v>784</v>
      </c>
      <c r="F43" s="505" t="s">
        <v>785</v>
      </c>
      <c r="G43" s="506"/>
      <c r="H43" s="205" t="s">
        <v>353</v>
      </c>
      <c r="I43" s="271">
        <v>18</v>
      </c>
      <c r="J43" s="179"/>
    </row>
    <row r="44" spans="4:10" ht="24" customHeight="1">
      <c r="D44" s="202"/>
      <c r="E44" s="327"/>
      <c r="F44" s="288" t="s">
        <v>672</v>
      </c>
      <c r="G44" s="288"/>
      <c r="H44" s="207"/>
      <c r="I44" s="224"/>
      <c r="J44" s="179"/>
    </row>
    <row r="45" spans="4:10" ht="24" customHeight="1">
      <c r="D45" s="308"/>
      <c r="E45" s="309" t="s">
        <v>673</v>
      </c>
      <c r="F45" s="473" t="s">
        <v>61</v>
      </c>
      <c r="G45" s="474"/>
      <c r="H45" s="339" t="s">
        <v>353</v>
      </c>
      <c r="I45" s="340"/>
      <c r="J45" s="179"/>
    </row>
    <row r="46" spans="4:10" ht="24" customHeight="1">
      <c r="D46" s="308"/>
      <c r="E46" s="309" t="s">
        <v>629</v>
      </c>
      <c r="F46" s="473" t="s">
        <v>62</v>
      </c>
      <c r="G46" s="474"/>
      <c r="H46" s="339" t="s">
        <v>353</v>
      </c>
      <c r="I46" s="340"/>
      <c r="J46" s="179"/>
    </row>
    <row r="47" spans="4:10" ht="24" customHeight="1">
      <c r="D47" s="308"/>
      <c r="E47" s="309" t="s">
        <v>631</v>
      </c>
      <c r="F47" s="475" t="s">
        <v>63</v>
      </c>
      <c r="G47" s="476"/>
      <c r="H47" s="339" t="s">
        <v>353</v>
      </c>
      <c r="I47" s="340"/>
      <c r="J47" s="179"/>
    </row>
    <row r="48" spans="4:10" ht="24" customHeight="1">
      <c r="D48" s="308"/>
      <c r="E48" s="309" t="s">
        <v>632</v>
      </c>
      <c r="F48" s="473" t="s">
        <v>64</v>
      </c>
      <c r="G48" s="474"/>
      <c r="H48" s="339" t="s">
        <v>65</v>
      </c>
      <c r="I48" s="340"/>
      <c r="J48" s="179"/>
    </row>
    <row r="49" spans="4:10" ht="24" customHeight="1">
      <c r="D49" s="308"/>
      <c r="E49" s="309" t="s">
        <v>635</v>
      </c>
      <c r="F49" s="473" t="s">
        <v>66</v>
      </c>
      <c r="G49" s="474"/>
      <c r="H49" s="339" t="s">
        <v>65</v>
      </c>
      <c r="I49" s="340"/>
      <c r="J49" s="179"/>
    </row>
    <row r="50" spans="4:10" ht="24" customHeight="1">
      <c r="D50" s="308"/>
      <c r="E50" s="309" t="s">
        <v>674</v>
      </c>
      <c r="F50" s="473" t="s">
        <v>67</v>
      </c>
      <c r="G50" s="474"/>
      <c r="H50" s="339" t="s">
        <v>751</v>
      </c>
      <c r="I50" s="348">
        <v>0.592</v>
      </c>
      <c r="J50" s="179"/>
    </row>
    <row r="51" spans="4:10" ht="24" customHeight="1">
      <c r="D51" s="308"/>
      <c r="E51" s="309" t="s">
        <v>447</v>
      </c>
      <c r="F51" s="482" t="s">
        <v>68</v>
      </c>
      <c r="G51" s="483"/>
      <c r="H51" s="339" t="s">
        <v>751</v>
      </c>
      <c r="I51" s="348">
        <v>0.019</v>
      </c>
      <c r="J51" s="179"/>
    </row>
    <row r="52" spans="4:10" ht="24" customHeight="1">
      <c r="D52" s="308"/>
      <c r="E52" s="309" t="s">
        <v>619</v>
      </c>
      <c r="F52" s="473" t="s">
        <v>69</v>
      </c>
      <c r="G52" s="474"/>
      <c r="H52" s="339" t="s">
        <v>751</v>
      </c>
      <c r="I52" s="348"/>
      <c r="J52" s="179"/>
    </row>
    <row r="53" spans="4:10" ht="24" customHeight="1">
      <c r="D53" s="308"/>
      <c r="E53" s="309" t="s">
        <v>676</v>
      </c>
      <c r="F53" s="473" t="s">
        <v>70</v>
      </c>
      <c r="G53" s="474"/>
      <c r="H53" s="339" t="s">
        <v>751</v>
      </c>
      <c r="I53" s="350">
        <f>SUM(I54:I55)</f>
        <v>0.548</v>
      </c>
      <c r="J53" s="179"/>
    </row>
    <row r="54" spans="4:10" ht="24" customHeight="1">
      <c r="D54" s="308"/>
      <c r="E54" s="309" t="s">
        <v>752</v>
      </c>
      <c r="F54" s="475" t="s">
        <v>758</v>
      </c>
      <c r="G54" s="476"/>
      <c r="H54" s="339" t="s">
        <v>751</v>
      </c>
      <c r="I54" s="348"/>
      <c r="J54" s="179"/>
    </row>
    <row r="55" spans="4:10" ht="24" customHeight="1">
      <c r="D55" s="308"/>
      <c r="E55" s="309" t="s">
        <v>753</v>
      </c>
      <c r="F55" s="475" t="s">
        <v>759</v>
      </c>
      <c r="G55" s="476"/>
      <c r="H55" s="339" t="s">
        <v>751</v>
      </c>
      <c r="I55" s="348">
        <v>0.548</v>
      </c>
      <c r="J55" s="179"/>
    </row>
    <row r="56" spans="4:10" ht="24" customHeight="1">
      <c r="D56" s="308"/>
      <c r="E56" s="309" t="s">
        <v>677</v>
      </c>
      <c r="F56" s="473" t="s">
        <v>71</v>
      </c>
      <c r="G56" s="474"/>
      <c r="H56" s="339" t="s">
        <v>754</v>
      </c>
      <c r="I56" s="340"/>
      <c r="J56" s="179"/>
    </row>
    <row r="57" spans="4:10" ht="24" customHeight="1">
      <c r="D57" s="308"/>
      <c r="E57" s="309" t="s">
        <v>678</v>
      </c>
      <c r="F57" s="482" t="s">
        <v>72</v>
      </c>
      <c r="G57" s="483"/>
      <c r="H57" s="339" t="s">
        <v>73</v>
      </c>
      <c r="I57" s="348">
        <v>0.0243</v>
      </c>
      <c r="J57" s="179"/>
    </row>
    <row r="58" spans="4:10" ht="24" customHeight="1">
      <c r="D58" s="308"/>
      <c r="E58" s="309" t="s">
        <v>679</v>
      </c>
      <c r="F58" s="473" t="s">
        <v>74</v>
      </c>
      <c r="G58" s="474"/>
      <c r="H58" s="339" t="s">
        <v>675</v>
      </c>
      <c r="I58" s="340"/>
      <c r="J58" s="179"/>
    </row>
    <row r="59" spans="4:10" ht="24" customHeight="1">
      <c r="D59" s="308"/>
      <c r="E59" s="309" t="s">
        <v>680</v>
      </c>
      <c r="F59" s="473" t="s">
        <v>75</v>
      </c>
      <c r="G59" s="474"/>
      <c r="H59" s="339" t="s">
        <v>675</v>
      </c>
      <c r="I59" s="340">
        <v>0.237</v>
      </c>
      <c r="J59" s="179"/>
    </row>
    <row r="60" spans="4:10" ht="24" customHeight="1">
      <c r="D60" s="308"/>
      <c r="E60" s="309" t="s">
        <v>755</v>
      </c>
      <c r="F60" s="473" t="s">
        <v>76</v>
      </c>
      <c r="G60" s="474"/>
      <c r="H60" s="339" t="s">
        <v>77</v>
      </c>
      <c r="I60" s="349"/>
      <c r="J60" s="179"/>
    </row>
    <row r="61" spans="4:10" ht="24" customHeight="1">
      <c r="D61" s="308"/>
      <c r="E61" s="309" t="s">
        <v>756</v>
      </c>
      <c r="F61" s="473" t="s">
        <v>78</v>
      </c>
      <c r="G61" s="474"/>
      <c r="H61" s="339" t="s">
        <v>77</v>
      </c>
      <c r="I61" s="349"/>
      <c r="J61" s="179"/>
    </row>
    <row r="62" spans="4:10" ht="24" customHeight="1">
      <c r="D62" s="308"/>
      <c r="E62" s="309" t="s">
        <v>757</v>
      </c>
      <c r="F62" s="473" t="s">
        <v>79</v>
      </c>
      <c r="G62" s="474"/>
      <c r="H62" s="339" t="s">
        <v>77</v>
      </c>
      <c r="I62" s="349"/>
      <c r="J62" s="179"/>
    </row>
    <row r="63" spans="4:10" ht="24" customHeight="1">
      <c r="D63" s="308"/>
      <c r="E63" s="309" t="s">
        <v>80</v>
      </c>
      <c r="F63" s="473" t="s">
        <v>717</v>
      </c>
      <c r="G63" s="474"/>
      <c r="H63" s="339" t="s">
        <v>749</v>
      </c>
      <c r="I63" s="349">
        <v>4.5</v>
      </c>
      <c r="J63" s="179"/>
    </row>
    <row r="64" spans="4:10" ht="24" customHeight="1">
      <c r="D64" s="308"/>
      <c r="E64" s="309" t="s">
        <v>81</v>
      </c>
      <c r="F64" s="473" t="s">
        <v>82</v>
      </c>
      <c r="G64" s="474"/>
      <c r="H64" s="339" t="s">
        <v>83</v>
      </c>
      <c r="I64" s="340">
        <f>I20*0.757/I55</f>
        <v>232.40452554744525</v>
      </c>
      <c r="J64" s="179"/>
    </row>
    <row r="65" spans="4:10" ht="24" customHeight="1">
      <c r="D65" s="308"/>
      <c r="E65" s="309" t="s">
        <v>84</v>
      </c>
      <c r="F65" s="473" t="s">
        <v>85</v>
      </c>
      <c r="G65" s="474"/>
      <c r="H65" s="339" t="s">
        <v>86</v>
      </c>
      <c r="I65" s="340">
        <f>I26/I55</f>
        <v>44.85766423357664</v>
      </c>
      <c r="J65" s="179"/>
    </row>
    <row r="66" spans="4:10" ht="24" customHeight="1">
      <c r="D66" s="308"/>
      <c r="E66" s="342" t="s">
        <v>87</v>
      </c>
      <c r="F66" s="473" t="s">
        <v>88</v>
      </c>
      <c r="G66" s="474"/>
      <c r="H66" s="346" t="s">
        <v>89</v>
      </c>
      <c r="I66" s="340">
        <f>I27/15.66/I55</f>
        <v>0.4777619300649755</v>
      </c>
      <c r="J66" s="179"/>
    </row>
    <row r="67" spans="4:10" ht="24" customHeight="1" thickBot="1">
      <c r="D67" s="308"/>
      <c r="E67" s="351" t="s">
        <v>90</v>
      </c>
      <c r="F67" s="484" t="s">
        <v>333</v>
      </c>
      <c r="G67" s="485"/>
      <c r="H67" s="352"/>
      <c r="I67" s="353"/>
      <c r="J67" s="179"/>
    </row>
    <row r="68" spans="4:10" ht="11.25">
      <c r="D68" s="308"/>
      <c r="E68" s="354"/>
      <c r="F68" s="355"/>
      <c r="G68" s="355"/>
      <c r="H68" s="356"/>
      <c r="I68" s="357"/>
      <c r="J68" s="179"/>
    </row>
    <row r="69" spans="4:10" ht="11.25">
      <c r="D69" s="317"/>
      <c r="E69" s="479" t="s">
        <v>654</v>
      </c>
      <c r="F69" s="479"/>
      <c r="G69" s="479"/>
      <c r="H69" s="479"/>
      <c r="I69" s="479"/>
      <c r="J69" s="179"/>
    </row>
    <row r="70" spans="4:10" ht="11.25">
      <c r="D70" s="319"/>
      <c r="E70" s="320"/>
      <c r="F70" s="320"/>
      <c r="G70" s="320"/>
      <c r="H70" s="320"/>
      <c r="I70" s="320"/>
      <c r="J70" s="321"/>
    </row>
  </sheetData>
  <sheetProtection password="FA9C" sheet="1" objects="1" scenarios="1" formatColumns="0" formatRows="0"/>
  <mergeCells count="55">
    <mergeCell ref="F43:G43"/>
    <mergeCell ref="F12:G12"/>
    <mergeCell ref="F13:G13"/>
    <mergeCell ref="F39:G39"/>
    <mergeCell ref="F40:G40"/>
    <mergeCell ref="F31:G31"/>
    <mergeCell ref="F32:G32"/>
    <mergeCell ref="F33:G33"/>
    <mergeCell ref="F34:G34"/>
    <mergeCell ref="F17:G17"/>
    <mergeCell ref="F18:G18"/>
    <mergeCell ref="F65:G65"/>
    <mergeCell ref="F66:G66"/>
    <mergeCell ref="F67:G67"/>
    <mergeCell ref="F24:G24"/>
    <mergeCell ref="F25:G25"/>
    <mergeCell ref="F26:G26"/>
    <mergeCell ref="F27:G27"/>
    <mergeCell ref="F28:G28"/>
    <mergeCell ref="F29:G29"/>
    <mergeCell ref="F30:G30"/>
    <mergeCell ref="F61:G61"/>
    <mergeCell ref="F62:G62"/>
    <mergeCell ref="F63:G63"/>
    <mergeCell ref="F64:G64"/>
    <mergeCell ref="F57:G57"/>
    <mergeCell ref="F58:G58"/>
    <mergeCell ref="F59:G59"/>
    <mergeCell ref="F60:G60"/>
    <mergeCell ref="F55:G55"/>
    <mergeCell ref="F56:G56"/>
    <mergeCell ref="F49:G49"/>
    <mergeCell ref="F50:G50"/>
    <mergeCell ref="F51:G51"/>
    <mergeCell ref="F52:G52"/>
    <mergeCell ref="F47:G47"/>
    <mergeCell ref="F48:G48"/>
    <mergeCell ref="E9:I9"/>
    <mergeCell ref="E69:I69"/>
    <mergeCell ref="E10:I10"/>
    <mergeCell ref="F14:G14"/>
    <mergeCell ref="F15:G15"/>
    <mergeCell ref="F16:G16"/>
    <mergeCell ref="F53:G53"/>
    <mergeCell ref="F54:G54"/>
    <mergeCell ref="E19:E22"/>
    <mergeCell ref="F19:F22"/>
    <mergeCell ref="F45:G45"/>
    <mergeCell ref="F46:G46"/>
    <mergeCell ref="F41:G41"/>
    <mergeCell ref="F42:G42"/>
    <mergeCell ref="F35:G35"/>
    <mergeCell ref="F36:G36"/>
    <mergeCell ref="F37:G37"/>
    <mergeCell ref="F38:G38"/>
  </mergeCells>
  <dataValidations count="6">
    <dataValidation type="textLength" operator="lessThanOrEqual" allowBlank="1" showInputMessage="1" showErrorMessage="1" sqref="I67:I68">
      <formula1>300</formula1>
    </dataValidation>
    <dataValidation type="decimal" allowBlank="1" showInputMessage="1" showErrorMessage="1" error="Значение должно быть действительным числом" sqref="I45:I52 I54:I66 I19:I20 I24 I26:I38 I17 I15 I40:I43">
      <formula1>-999999999</formula1>
      <formula2>999999999999</formula2>
    </dataValidation>
    <dataValidation type="decimal" allowBlank="1" showInputMessage="1" showErrorMessage="1" sqref="I53 I25 I39 I21 I18 I16">
      <formula1>-999999999</formula1>
      <formula2>999999999999</formula2>
    </dataValidation>
    <dataValidation allowBlank="1" error="Значение должно быть действительным числом" sqref="I22"/>
    <dataValidation type="decimal" allowBlank="1" showInputMessage="1" showErrorMessage="1" sqref="AN2:AO2 Z2:AA2">
      <formula1>0</formula1>
      <formula2>9.99999999999999E+22</formula2>
    </dataValidation>
    <dataValidation type="list" allowBlank="1" showInputMessage="1" showErrorMessage="1" prompt="Выберите значение из списка" error="Выберите значение из списка" sqref="F19:F22">
      <formula1>kind_of_fuels</formula1>
    </dataValidation>
  </dataValidations>
  <hyperlinks>
    <hyperlink ref="F44" location="'ТС показатели'!A1" display="Добавить запись"/>
    <hyperlink ref="F8" location="'Список листов'!A1" tooltip="Перейти на Список листов" display="Список листов"/>
    <hyperlink ref="F23" location="'ТС показатели'!A1" display="Добавить вид топлива"/>
    <hyperlink ref="D43" location="'ТС показатели'!$A$1" tooltip="Удалить запись" display="Удалить запис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85" hidden="1" customWidth="1"/>
    <col min="2" max="2" width="66.8515625" style="85" hidden="1" customWidth="1"/>
    <col min="3" max="3" width="15.8515625" style="359" hidden="1" customWidth="1"/>
    <col min="4" max="4" width="15.140625" style="359" bestFit="1" customWidth="1"/>
    <col min="5" max="5" width="7.00390625" style="359" bestFit="1" customWidth="1"/>
    <col min="6" max="6" width="36.7109375" style="359" customWidth="1"/>
    <col min="7" max="7" width="56.00390625" style="359" customWidth="1"/>
    <col min="8" max="8" width="19.140625" style="359" customWidth="1"/>
    <col min="9" max="9" width="27.57421875" style="359" customWidth="1"/>
    <col min="10" max="10" width="16.7109375" style="371" customWidth="1"/>
    <col min="11" max="31" width="9.140625" style="362" customWidth="1"/>
    <col min="32" max="32" width="14.57421875" style="362" customWidth="1"/>
    <col min="33" max="16384" width="9.140625" style="362" customWidth="1"/>
  </cols>
  <sheetData>
    <row r="1" spans="1:11" s="84" customFormat="1" ht="11.25" hidden="1">
      <c r="A1" s="78"/>
      <c r="B1" s="78"/>
      <c r="E1" s="85"/>
      <c r="F1" s="85"/>
      <c r="G1" s="79"/>
      <c r="H1" s="79"/>
      <c r="I1" s="79"/>
      <c r="J1" s="358"/>
      <c r="K1" s="79"/>
    </row>
    <row r="2" spans="1:38" s="359" customFormat="1" ht="11.25" hidden="1">
      <c r="A2" s="78"/>
      <c r="B2" s="78"/>
      <c r="E2" s="360"/>
      <c r="F2" s="85"/>
      <c r="G2" s="79"/>
      <c r="H2" s="79"/>
      <c r="I2" s="79"/>
      <c r="J2" s="358"/>
      <c r="K2" s="361"/>
      <c r="L2" s="362"/>
      <c r="M2" s="362"/>
      <c r="N2" s="362"/>
      <c r="O2" s="85"/>
      <c r="P2" s="85"/>
      <c r="Q2" s="85"/>
      <c r="R2" s="77"/>
      <c r="S2" s="363"/>
      <c r="T2" s="364"/>
      <c r="U2" s="365"/>
      <c r="V2" s="365"/>
      <c r="W2" s="365"/>
      <c r="X2" s="366"/>
      <c r="Y2" s="87"/>
      <c r="AB2" s="85"/>
      <c r="AC2" s="84"/>
      <c r="AD2" s="85"/>
      <c r="AE2" s="77"/>
      <c r="AF2" s="328"/>
      <c r="AG2" s="364"/>
      <c r="AH2" s="367"/>
      <c r="AI2" s="367"/>
      <c r="AJ2" s="367"/>
      <c r="AK2" s="368"/>
      <c r="AL2" s="87"/>
    </row>
    <row r="3" spans="1:11" ht="11.25" hidden="1">
      <c r="A3" s="78"/>
      <c r="B3" s="88"/>
      <c r="E3" s="360"/>
      <c r="F3" s="85"/>
      <c r="G3" s="85"/>
      <c r="H3" s="85"/>
      <c r="I3" s="85"/>
      <c r="J3" s="369"/>
      <c r="K3" s="361"/>
    </row>
    <row r="4" spans="1:10" ht="11.25" hidden="1">
      <c r="A4" s="78"/>
      <c r="B4" s="78"/>
      <c r="E4" s="360"/>
      <c r="F4" s="360"/>
      <c r="G4" s="360"/>
      <c r="H4" s="360"/>
      <c r="I4" s="360"/>
      <c r="J4" s="369"/>
    </row>
    <row r="5" spans="3:11" ht="11.25" hidden="1">
      <c r="C5" s="370"/>
      <c r="D5" s="370"/>
      <c r="K5" s="372"/>
    </row>
    <row r="6" spans="3:11" ht="11.25" hidden="1">
      <c r="C6" s="370"/>
      <c r="D6" s="370"/>
      <c r="K6" s="372"/>
    </row>
    <row r="7" ht="11.25"/>
    <row r="8" spans="1:10" s="374" customFormat="1" ht="18.75" customHeight="1" thickBot="1">
      <c r="A8" s="85"/>
      <c r="B8" s="85"/>
      <c r="C8" s="359"/>
      <c r="D8" s="298"/>
      <c r="E8" s="194"/>
      <c r="F8" s="262" t="s">
        <v>532</v>
      </c>
      <c r="G8" s="203"/>
      <c r="H8" s="203"/>
      <c r="I8" s="194"/>
      <c r="J8" s="373"/>
    </row>
    <row r="9" spans="1:10" s="374" customFormat="1" ht="11.25">
      <c r="A9" s="85"/>
      <c r="B9" s="85"/>
      <c r="C9" s="359"/>
      <c r="D9" s="299"/>
      <c r="E9" s="454" t="s">
        <v>718</v>
      </c>
      <c r="F9" s="455"/>
      <c r="G9" s="455"/>
      <c r="H9" s="455"/>
      <c r="I9" s="456"/>
      <c r="J9" s="375"/>
    </row>
    <row r="10" spans="1:10" s="374" customFormat="1" ht="12" thickBot="1">
      <c r="A10" s="85"/>
      <c r="B10" s="85"/>
      <c r="C10" s="359"/>
      <c r="D10" s="299"/>
      <c r="E10" s="457" t="str">
        <f>IF(org="","",IF(fil="",org,org&amp;" ("&amp;fil&amp;")"))</f>
        <v>МУП "Майма"</v>
      </c>
      <c r="F10" s="458"/>
      <c r="G10" s="458"/>
      <c r="H10" s="458"/>
      <c r="I10" s="459"/>
      <c r="J10" s="375"/>
    </row>
    <row r="11" spans="1:10" s="374" customFormat="1" ht="12" thickBot="1">
      <c r="A11" s="85"/>
      <c r="B11" s="85"/>
      <c r="C11" s="359"/>
      <c r="D11" s="299"/>
      <c r="E11" s="178"/>
      <c r="F11" s="178"/>
      <c r="G11" s="178"/>
      <c r="H11" s="178"/>
      <c r="I11" s="178"/>
      <c r="J11" s="376"/>
    </row>
    <row r="12" spans="1:10" s="374" customFormat="1" ht="15" customHeight="1" thickBot="1">
      <c r="A12" s="85"/>
      <c r="B12" s="85"/>
      <c r="C12" s="359"/>
      <c r="D12" s="299"/>
      <c r="E12" s="217" t="s">
        <v>254</v>
      </c>
      <c r="F12" s="460" t="s">
        <v>681</v>
      </c>
      <c r="G12" s="460"/>
      <c r="H12" s="218" t="s">
        <v>355</v>
      </c>
      <c r="I12" s="230" t="s">
        <v>621</v>
      </c>
      <c r="J12" s="376"/>
    </row>
    <row r="13" spans="1:10" s="374" customFormat="1" ht="15" customHeight="1" thickBot="1">
      <c r="A13" s="85"/>
      <c r="B13" s="85"/>
      <c r="C13" s="359"/>
      <c r="D13" s="299"/>
      <c r="E13" s="231">
        <v>1</v>
      </c>
      <c r="F13" s="491">
        <f>E13+1</f>
        <v>2</v>
      </c>
      <c r="G13" s="491"/>
      <c r="H13" s="232">
        <f>F13+1</f>
        <v>3</v>
      </c>
      <c r="I13" s="233">
        <f>H13+1</f>
        <v>4</v>
      </c>
      <c r="J13" s="209"/>
    </row>
    <row r="14" spans="1:10" s="374" customFormat="1" ht="15" customHeight="1">
      <c r="A14" s="85"/>
      <c r="B14" s="85"/>
      <c r="C14" s="359"/>
      <c r="D14" s="299"/>
      <c r="E14" s="377">
        <v>1</v>
      </c>
      <c r="F14" s="492" t="s">
        <v>682</v>
      </c>
      <c r="G14" s="492"/>
      <c r="H14" s="241"/>
      <c r="I14" s="378">
        <f>SUMIF(G15:G19,G15,I15:I19)</f>
        <v>0</v>
      </c>
      <c r="J14" s="376"/>
    </row>
    <row r="15" spans="4:10" ht="15" customHeight="1" hidden="1">
      <c r="D15" s="308"/>
      <c r="E15" s="440" t="s">
        <v>398</v>
      </c>
      <c r="F15" s="490"/>
      <c r="G15" s="379" t="s">
        <v>683</v>
      </c>
      <c r="H15" s="380"/>
      <c r="I15" s="381"/>
      <c r="J15" s="382"/>
    </row>
    <row r="16" spans="4:10" ht="15" customHeight="1" hidden="1">
      <c r="D16" s="308"/>
      <c r="E16" s="440"/>
      <c r="F16" s="490"/>
      <c r="G16" s="379" t="s">
        <v>722</v>
      </c>
      <c r="H16" s="383"/>
      <c r="I16" s="384"/>
      <c r="J16" s="382"/>
    </row>
    <row r="17" spans="4:10" ht="15" customHeight="1" hidden="1">
      <c r="D17" s="308"/>
      <c r="E17" s="440"/>
      <c r="F17" s="490"/>
      <c r="G17" s="379" t="s">
        <v>721</v>
      </c>
      <c r="H17" s="380"/>
      <c r="I17" s="381"/>
      <c r="J17" s="382"/>
    </row>
    <row r="18" spans="4:10" ht="15" customHeight="1" hidden="1">
      <c r="D18" s="308"/>
      <c r="E18" s="440"/>
      <c r="F18" s="490"/>
      <c r="G18" s="379" t="s">
        <v>684</v>
      </c>
      <c r="H18" s="380"/>
      <c r="I18" s="385"/>
      <c r="J18" s="382"/>
    </row>
    <row r="19" spans="4:10" ht="15" customHeight="1">
      <c r="D19" s="308"/>
      <c r="E19" s="280"/>
      <c r="F19" s="215" t="s">
        <v>672</v>
      </c>
      <c r="G19" s="235"/>
      <c r="H19" s="235"/>
      <c r="I19" s="237"/>
      <c r="J19" s="382"/>
    </row>
    <row r="20" spans="1:10" s="374" customFormat="1" ht="15" customHeight="1">
      <c r="A20" s="85"/>
      <c r="B20" s="85"/>
      <c r="C20" s="359"/>
      <c r="D20" s="299"/>
      <c r="E20" s="386">
        <v>2</v>
      </c>
      <c r="F20" s="494" t="s">
        <v>685</v>
      </c>
      <c r="G20" s="494"/>
      <c r="H20" s="208"/>
      <c r="I20" s="378">
        <f>SUMIF(G21:G25,G21,I21:I25)</f>
        <v>0</v>
      </c>
      <c r="J20" s="376"/>
    </row>
    <row r="21" spans="4:10" ht="15" customHeight="1" hidden="1">
      <c r="D21" s="308"/>
      <c r="E21" s="440" t="s">
        <v>740</v>
      </c>
      <c r="F21" s="490"/>
      <c r="G21" s="379" t="s">
        <v>683</v>
      </c>
      <c r="H21" s="380"/>
      <c r="I21" s="381"/>
      <c r="J21" s="382"/>
    </row>
    <row r="22" spans="4:10" ht="15" customHeight="1" hidden="1">
      <c r="D22" s="308"/>
      <c r="E22" s="440"/>
      <c r="F22" s="490"/>
      <c r="G22" s="379" t="s">
        <v>722</v>
      </c>
      <c r="H22" s="383"/>
      <c r="I22" s="384"/>
      <c r="J22" s="382"/>
    </row>
    <row r="23" spans="4:10" ht="15" customHeight="1" hidden="1">
      <c r="D23" s="308"/>
      <c r="E23" s="440"/>
      <c r="F23" s="490"/>
      <c r="G23" s="379" t="s">
        <v>721</v>
      </c>
      <c r="H23" s="380"/>
      <c r="I23" s="381"/>
      <c r="J23" s="382"/>
    </row>
    <row r="24" spans="4:10" ht="15" customHeight="1" hidden="1">
      <c r="D24" s="308"/>
      <c r="E24" s="440"/>
      <c r="F24" s="490"/>
      <c r="G24" s="379" t="s">
        <v>684</v>
      </c>
      <c r="H24" s="380"/>
      <c r="I24" s="385"/>
      <c r="J24" s="382"/>
    </row>
    <row r="25" spans="4:10" ht="15" customHeight="1">
      <c r="D25" s="308"/>
      <c r="E25" s="280"/>
      <c r="F25" s="215" t="s">
        <v>672</v>
      </c>
      <c r="G25" s="235"/>
      <c r="H25" s="235"/>
      <c r="I25" s="237"/>
      <c r="J25" s="382"/>
    </row>
    <row r="26" spans="1:10" s="374" customFormat="1" ht="22.5" customHeight="1">
      <c r="A26" s="85"/>
      <c r="B26" s="85"/>
      <c r="C26" s="359"/>
      <c r="D26" s="299"/>
      <c r="E26" s="386">
        <v>3</v>
      </c>
      <c r="F26" s="494" t="s">
        <v>686</v>
      </c>
      <c r="G26" s="494"/>
      <c r="H26" s="208"/>
      <c r="I26" s="378">
        <f>SUMIF(G27:G31,G27,I27:I31)</f>
        <v>0</v>
      </c>
      <c r="J26" s="376"/>
    </row>
    <row r="27" spans="4:10" ht="15" customHeight="1" hidden="1">
      <c r="D27" s="308"/>
      <c r="E27" s="440" t="s">
        <v>741</v>
      </c>
      <c r="F27" s="490"/>
      <c r="G27" s="379" t="s">
        <v>683</v>
      </c>
      <c r="H27" s="380"/>
      <c r="I27" s="381"/>
      <c r="J27" s="382"/>
    </row>
    <row r="28" spans="4:10" ht="15" customHeight="1" hidden="1">
      <c r="D28" s="308"/>
      <c r="E28" s="440"/>
      <c r="F28" s="490"/>
      <c r="G28" s="379" t="s">
        <v>722</v>
      </c>
      <c r="H28" s="383"/>
      <c r="I28" s="384"/>
      <c r="J28" s="382"/>
    </row>
    <row r="29" spans="4:10" ht="15" customHeight="1" hidden="1">
      <c r="D29" s="308"/>
      <c r="E29" s="440"/>
      <c r="F29" s="490"/>
      <c r="G29" s="379" t="s">
        <v>721</v>
      </c>
      <c r="H29" s="380"/>
      <c r="I29" s="381"/>
      <c r="J29" s="382"/>
    </row>
    <row r="30" spans="4:10" ht="15" customHeight="1" hidden="1">
      <c r="D30" s="308"/>
      <c r="E30" s="440"/>
      <c r="F30" s="490"/>
      <c r="G30" s="379" t="s">
        <v>684</v>
      </c>
      <c r="H30" s="380"/>
      <c r="I30" s="385"/>
      <c r="J30" s="382"/>
    </row>
    <row r="31" spans="4:10" ht="15" customHeight="1" thickBot="1">
      <c r="D31" s="308"/>
      <c r="E31" s="281"/>
      <c r="F31" s="238" t="s">
        <v>672</v>
      </c>
      <c r="G31" s="239"/>
      <c r="H31" s="239"/>
      <c r="I31" s="240"/>
      <c r="J31" s="382"/>
    </row>
    <row r="32" spans="4:10" ht="11.25">
      <c r="D32" s="317"/>
      <c r="E32" s="318"/>
      <c r="F32" s="318"/>
      <c r="G32" s="318"/>
      <c r="H32" s="318"/>
      <c r="I32" s="318"/>
      <c r="J32" s="382"/>
    </row>
    <row r="33" spans="1:10" s="359" customFormat="1" ht="11.25">
      <c r="A33" s="85"/>
      <c r="B33" s="85"/>
      <c r="D33" s="317"/>
      <c r="E33" s="479" t="s">
        <v>719</v>
      </c>
      <c r="F33" s="479"/>
      <c r="G33" s="479"/>
      <c r="H33" s="479"/>
      <c r="I33" s="479"/>
      <c r="J33" s="493"/>
    </row>
    <row r="34" spans="4:10" ht="11.25">
      <c r="D34" s="319"/>
      <c r="E34" s="320"/>
      <c r="F34" s="320"/>
      <c r="G34" s="320"/>
      <c r="H34" s="320"/>
      <c r="I34" s="320"/>
      <c r="J34" s="387"/>
    </row>
    <row r="36" ht="11.25"/>
    <row r="37" ht="11.25"/>
    <row r="38" ht="11.25"/>
    <row r="39" ht="11.25"/>
    <row r="40" ht="11.25"/>
  </sheetData>
  <sheetProtection password="FA9C" sheet="1" scenarios="1" formatColumns="0" formatRows="0"/>
  <mergeCells count="14">
    <mergeCell ref="E33:J33"/>
    <mergeCell ref="F20:G20"/>
    <mergeCell ref="F26:G26"/>
    <mergeCell ref="E21:E24"/>
    <mergeCell ref="F21:F24"/>
    <mergeCell ref="E27:E30"/>
    <mergeCell ref="F27:F30"/>
    <mergeCell ref="E15:E18"/>
    <mergeCell ref="F15:F18"/>
    <mergeCell ref="E9:I9"/>
    <mergeCell ref="F12:G12"/>
    <mergeCell ref="F13:G13"/>
    <mergeCell ref="F14:G14"/>
    <mergeCell ref="E10:I10"/>
  </mergeCells>
  <dataValidations count="2">
    <dataValidation type="decimal" allowBlank="1" showInputMessage="1" showErrorMessage="1" error="Значение должно быть действительным числом" sqref="I27:I28 I15:I16 I21:I22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ТС показатели (2)'!A1" tooltip="Добавить запись" display="Добавить запись"/>
    <hyperlink ref="F25" location="'ТС показатели (2)'!A1" tooltip="Добавить запись" display="Добавить запись"/>
    <hyperlink ref="F8" location="'Список листов'!A1" tooltip="Перейти на Список листов" display="Список листов"/>
    <hyperlink ref="F19" location="'Т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31"/>
  <sheetViews>
    <sheetView showGridLines="0" tabSelected="1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hidden="1">
      <c r="D7" s="193"/>
      <c r="E7" s="242"/>
      <c r="F7" s="262"/>
      <c r="G7" s="242"/>
      <c r="H7" s="212"/>
    </row>
    <row r="8" spans="4:8" ht="15.75" customHeight="1" thickBot="1">
      <c r="D8" s="193"/>
      <c r="E8" s="242"/>
      <c r="F8" s="262" t="s">
        <v>532</v>
      </c>
      <c r="G8" s="242"/>
      <c r="H8" s="212"/>
    </row>
    <row r="9" spans="4:8" ht="15.75" customHeight="1">
      <c r="D9" s="177"/>
      <c r="E9" s="495" t="s">
        <v>687</v>
      </c>
      <c r="F9" s="496"/>
      <c r="G9" s="497"/>
      <c r="H9" s="185"/>
    </row>
    <row r="10" spans="4:8" ht="15.75" customHeight="1" thickBot="1">
      <c r="D10" s="177"/>
      <c r="E10" s="502" t="str">
        <f>IF(org="","",IF(fil="",org,org&amp;" ("&amp;fil&amp;")"))</f>
        <v>МУП "Майма"</v>
      </c>
      <c r="F10" s="503"/>
      <c r="G10" s="504"/>
      <c r="H10" s="185"/>
    </row>
    <row r="11" spans="4:8" ht="15.75" customHeight="1" thickBot="1">
      <c r="D11" s="177"/>
      <c r="E11" s="188"/>
      <c r="F11" s="188"/>
      <c r="G11" s="188"/>
      <c r="H11" s="185"/>
    </row>
    <row r="12" spans="4:8" ht="31.5" customHeight="1" thickBot="1">
      <c r="D12" s="177"/>
      <c r="E12" s="498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99"/>
      <c r="G12" s="500"/>
      <c r="H12" s="185"/>
    </row>
    <row r="13" spans="4:8" ht="15.75" customHeight="1" thickBot="1">
      <c r="D13" s="177"/>
      <c r="E13" s="265" t="s">
        <v>254</v>
      </c>
      <c r="F13" s="266" t="s">
        <v>688</v>
      </c>
      <c r="G13" s="267" t="s">
        <v>689</v>
      </c>
      <c r="H13" s="185"/>
    </row>
    <row r="14" spans="4:8" ht="15" customHeight="1" thickBot="1">
      <c r="D14" s="202"/>
      <c r="E14" s="231">
        <v>1</v>
      </c>
      <c r="F14" s="232">
        <f>E14+1</f>
        <v>2</v>
      </c>
      <c r="G14" s="233">
        <v>3</v>
      </c>
      <c r="H14" s="185"/>
    </row>
    <row r="15" spans="4:8" ht="15" customHeight="1">
      <c r="D15" s="202"/>
      <c r="E15" s="243">
        <v>1</v>
      </c>
      <c r="F15" s="279" t="s">
        <v>690</v>
      </c>
      <c r="G15" s="394"/>
      <c r="H15" s="185"/>
    </row>
    <row r="16" spans="4:8" ht="22.5">
      <c r="D16" s="202"/>
      <c r="E16" s="244">
        <v>2</v>
      </c>
      <c r="F16" s="211" t="s">
        <v>691</v>
      </c>
      <c r="G16" s="236"/>
      <c r="H16" s="185"/>
    </row>
    <row r="17" spans="4:8" ht="56.25">
      <c r="D17" s="202"/>
      <c r="E17" s="244">
        <v>3</v>
      </c>
      <c r="F17" s="211" t="s">
        <v>692</v>
      </c>
      <c r="G17" s="236"/>
      <c r="H17" s="185"/>
    </row>
    <row r="18" spans="4:8" ht="22.5">
      <c r="D18" s="202"/>
      <c r="E18" s="244">
        <v>4</v>
      </c>
      <c r="F18" s="211" t="s">
        <v>693</v>
      </c>
      <c r="G18" s="236"/>
      <c r="H18" s="185"/>
    </row>
    <row r="19" spans="4:8" ht="15" customHeight="1">
      <c r="D19" s="202"/>
      <c r="E19" s="245" t="s">
        <v>383</v>
      </c>
      <c r="F19" s="175" t="s">
        <v>694</v>
      </c>
      <c r="G19" s="236"/>
      <c r="H19" s="185"/>
    </row>
    <row r="20" spans="4:8" ht="15" customHeight="1">
      <c r="D20" s="202"/>
      <c r="E20" s="245" t="s">
        <v>695</v>
      </c>
      <c r="F20" s="175" t="s">
        <v>696</v>
      </c>
      <c r="G20" s="236"/>
      <c r="H20" s="185"/>
    </row>
    <row r="21" spans="4:8" ht="15" customHeight="1">
      <c r="D21" s="202"/>
      <c r="E21" s="245" t="s">
        <v>697</v>
      </c>
      <c r="F21" s="175" t="s">
        <v>698</v>
      </c>
      <c r="G21" s="236"/>
      <c r="H21" s="185"/>
    </row>
    <row r="22" spans="4:8" ht="15" customHeight="1">
      <c r="D22" s="202"/>
      <c r="E22" s="245" t="s">
        <v>699</v>
      </c>
      <c r="F22" s="175" t="s">
        <v>700</v>
      </c>
      <c r="G22" s="236"/>
      <c r="H22" s="185"/>
    </row>
    <row r="23" spans="4:8" ht="33.75">
      <c r="D23" s="202" t="s">
        <v>412</v>
      </c>
      <c r="E23" s="272">
        <v>5</v>
      </c>
      <c r="F23" s="273" t="s">
        <v>701</v>
      </c>
      <c r="G23" s="395"/>
      <c r="H23" s="185"/>
    </row>
    <row r="24" spans="4:8" ht="22.5" hidden="1">
      <c r="D24" s="202"/>
      <c r="E24" s="251">
        <v>1</v>
      </c>
      <c r="F24" s="252" t="s">
        <v>702</v>
      </c>
      <c r="G24" s="398"/>
      <c r="H24" s="185"/>
    </row>
    <row r="25" spans="4:8" ht="45" hidden="1">
      <c r="D25" s="202"/>
      <c r="E25" s="244">
        <v>2</v>
      </c>
      <c r="F25" s="211" t="s">
        <v>703</v>
      </c>
      <c r="G25" s="399"/>
      <c r="H25" s="185"/>
    </row>
    <row r="26" spans="4:8" ht="22.5" hidden="1">
      <c r="D26" s="202"/>
      <c r="E26" s="244">
        <v>3</v>
      </c>
      <c r="F26" s="211" t="s">
        <v>704</v>
      </c>
      <c r="G26" s="399"/>
      <c r="H26" s="185"/>
    </row>
    <row r="27" spans="4:8" ht="33.75" hidden="1">
      <c r="D27" s="202"/>
      <c r="E27" s="244">
        <v>5</v>
      </c>
      <c r="F27" s="393" t="s">
        <v>705</v>
      </c>
      <c r="G27" s="399"/>
      <c r="H27" s="185"/>
    </row>
    <row r="28" spans="4:8" ht="24" customHeight="1" thickBot="1">
      <c r="D28" s="202" t="s">
        <v>414</v>
      </c>
      <c r="E28" s="248"/>
      <c r="F28" s="249" t="s">
        <v>672</v>
      </c>
      <c r="G28" s="250"/>
      <c r="H28" s="185"/>
    </row>
    <row r="29" spans="4:8" ht="11.25">
      <c r="D29" s="177"/>
      <c r="E29" s="188"/>
      <c r="F29" s="188"/>
      <c r="G29" s="188"/>
      <c r="H29" s="185"/>
    </row>
    <row r="30" spans="4:8" ht="34.5" customHeight="1">
      <c r="D30" s="177"/>
      <c r="E30" s="501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501"/>
      <c r="G30" s="501"/>
      <c r="H30" s="185"/>
    </row>
    <row r="31" spans="4:8" ht="11.25">
      <c r="D31" s="190"/>
      <c r="E31" s="191"/>
      <c r="F31" s="191"/>
      <c r="G31" s="191"/>
      <c r="H31" s="192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62" t="s">
        <v>532</v>
      </c>
      <c r="F7" s="63"/>
    </row>
    <row r="8" spans="1:6" ht="14.25" customHeight="1">
      <c r="A8" s="59"/>
      <c r="B8" s="59"/>
      <c r="C8" s="59"/>
      <c r="D8" s="64"/>
      <c r="E8" s="263" t="s">
        <v>347</v>
      </c>
      <c r="F8" s="65"/>
    </row>
    <row r="9" spans="1:6" ht="14.25" customHeight="1" thickBot="1">
      <c r="A9" s="59"/>
      <c r="B9" s="59"/>
      <c r="C9" s="59"/>
      <c r="D9" s="64"/>
      <c r="E9" s="264" t="str">
        <f>IF(org="","",IF(fil="",org,org&amp;" ("&amp;fil&amp;")"))</f>
        <v>МУП "Майма"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0" sqref="A10"/>
    </sheetView>
  </sheetViews>
  <sheetFormatPr defaultColWidth="9.140625" defaultRowHeight="15" customHeight="1"/>
  <cols>
    <col min="1" max="1" width="23.00390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384</v>
      </c>
      <c r="B1" s="51" t="s">
        <v>385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(тарифное решение)</dc:title>
  <dc:subject>Показатели подлежащие раскрытию в сфере теплоснабжения и сфере оказания услуг по передаче тепловой энергии (тарифное решение)</dc:subject>
  <dc:creator>--</dc:creator>
  <cp:keywords/>
  <dc:description/>
  <cp:lastModifiedBy>Admin</cp:lastModifiedBy>
  <cp:lastPrinted>2009-05-07T15:00:08Z</cp:lastPrinted>
  <dcterms:created xsi:type="dcterms:W3CDTF">2004-05-21T07:18:45Z</dcterms:created>
  <dcterms:modified xsi:type="dcterms:W3CDTF">2011-02-21T08:33:04Z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